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STINI_WELEDA\LV\LV_2022\"/>
    </mc:Choice>
  </mc:AlternateContent>
  <xr:revisionPtr revIDLastSave="0" documentId="13_ncr:1_{397CA2B5-5FED-4EE1-8BC2-16CD001F4269}" xr6:coauthVersionLast="36" xr6:coauthVersionMax="36" xr10:uidLastSave="{00000000-0000-0000-0000-000000000000}"/>
  <bookViews>
    <workbookView xWindow="0" yWindow="0" windowWidth="23040" windowHeight="8484" xr2:uid="{F29938E0-A280-4FAA-94AF-EA9E16AD8491}"/>
  </bookViews>
  <sheets>
    <sheet name="TOTALE G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3" i="1" l="1"/>
  <c r="B43" i="1"/>
  <c r="G43" i="1" l="1"/>
  <c r="I43" i="1" s="1"/>
  <c r="F86" i="1"/>
  <c r="B86" i="1"/>
  <c r="G86" i="1" s="1"/>
  <c r="I86" i="1" s="1"/>
  <c r="F85" i="1"/>
  <c r="B85" i="1"/>
  <c r="B84" i="1"/>
  <c r="F84" i="1"/>
  <c r="F83" i="1"/>
  <c r="B83" i="1"/>
  <c r="G83" i="1" s="1"/>
  <c r="B82" i="1"/>
  <c r="G84" i="1" l="1"/>
  <c r="I84" i="1" s="1"/>
  <c r="G85" i="1"/>
  <c r="I85" i="1" s="1"/>
  <c r="I83" i="1"/>
  <c r="B39" i="1" l="1"/>
  <c r="B38" i="1"/>
  <c r="B37" i="1"/>
  <c r="B36" i="1"/>
  <c r="B35" i="1"/>
  <c r="B40" i="1"/>
  <c r="B34" i="1"/>
  <c r="B150" i="1" l="1"/>
  <c r="F3" i="1" l="1"/>
  <c r="F35" i="1" l="1"/>
  <c r="G35" i="1" s="1"/>
  <c r="I35" i="1" s="1"/>
  <c r="F36" i="1"/>
  <c r="G36" i="1" s="1"/>
  <c r="I36" i="1" s="1"/>
  <c r="F37" i="1"/>
  <c r="G37" i="1" s="1"/>
  <c r="I37" i="1" s="1"/>
  <c r="F38" i="1"/>
  <c r="G38" i="1" s="1"/>
  <c r="I38" i="1" s="1"/>
  <c r="F34" i="1"/>
  <c r="G34" i="1" s="1"/>
  <c r="I34" i="1" s="1"/>
  <c r="F133" i="1" l="1"/>
  <c r="F134" i="1"/>
  <c r="F128" i="1"/>
  <c r="F135" i="1"/>
  <c r="B4" i="1" l="1"/>
  <c r="F77" i="1"/>
  <c r="F78" i="1"/>
  <c r="F79" i="1"/>
  <c r="F80" i="1"/>
  <c r="B77" i="1"/>
  <c r="B78" i="1"/>
  <c r="B79" i="1"/>
  <c r="B80" i="1"/>
  <c r="B81" i="1"/>
  <c r="G80" i="1" l="1"/>
  <c r="I80" i="1" s="1"/>
  <c r="G79" i="1"/>
  <c r="I79" i="1" s="1"/>
  <c r="G78" i="1"/>
  <c r="I78" i="1" s="1"/>
  <c r="G77" i="1"/>
  <c r="I77" i="1" s="1"/>
  <c r="I133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K151" i="1"/>
  <c r="B3" i="1"/>
  <c r="G3" i="1" s="1"/>
  <c r="I3" i="1" s="1"/>
  <c r="B13" i="1" l="1"/>
  <c r="B12" i="1"/>
  <c r="B11" i="1"/>
  <c r="B10" i="1"/>
  <c r="B9" i="1"/>
  <c r="B8" i="1"/>
  <c r="B7" i="1"/>
  <c r="B5" i="1"/>
  <c r="B6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41" i="1"/>
  <c r="B42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1" i="1" l="1"/>
  <c r="F149" i="1"/>
  <c r="G149" i="1" s="1"/>
  <c r="I149" i="1" s="1"/>
  <c r="F148" i="1"/>
  <c r="G148" i="1" s="1"/>
  <c r="I148" i="1" s="1"/>
  <c r="F147" i="1"/>
  <c r="G147" i="1" s="1"/>
  <c r="I147" i="1" s="1"/>
  <c r="F146" i="1"/>
  <c r="G146" i="1" s="1"/>
  <c r="I146" i="1" s="1"/>
  <c r="F145" i="1"/>
  <c r="G145" i="1" s="1"/>
  <c r="I145" i="1" s="1"/>
  <c r="F144" i="1"/>
  <c r="G144" i="1" s="1"/>
  <c r="I144" i="1" s="1"/>
  <c r="F143" i="1"/>
  <c r="G143" i="1" s="1"/>
  <c r="I143" i="1" s="1"/>
  <c r="F142" i="1"/>
  <c r="G142" i="1" s="1"/>
  <c r="I142" i="1" s="1"/>
  <c r="F141" i="1"/>
  <c r="G141" i="1" s="1"/>
  <c r="I141" i="1" s="1"/>
  <c r="F140" i="1"/>
  <c r="G140" i="1" s="1"/>
  <c r="I140" i="1" s="1"/>
  <c r="I139" i="1"/>
  <c r="F138" i="1"/>
  <c r="G138" i="1" s="1"/>
  <c r="I138" i="1" s="1"/>
  <c r="F137" i="1"/>
  <c r="G137" i="1" s="1"/>
  <c r="I136" i="1"/>
  <c r="H135" i="1"/>
  <c r="I135" i="1" s="1"/>
  <c r="H134" i="1"/>
  <c r="H133" i="1"/>
  <c r="F132" i="1"/>
  <c r="G132" i="1" s="1"/>
  <c r="I132" i="1" s="1"/>
  <c r="F131" i="1"/>
  <c r="G131" i="1" s="1"/>
  <c r="I131" i="1" s="1"/>
  <c r="F130" i="1"/>
  <c r="G130" i="1" s="1"/>
  <c r="I130" i="1" s="1"/>
  <c r="F129" i="1"/>
  <c r="G129" i="1" s="1"/>
  <c r="I129" i="1" s="1"/>
  <c r="H128" i="1"/>
  <c r="F127" i="1"/>
  <c r="G127" i="1" s="1"/>
  <c r="F125" i="1"/>
  <c r="G125" i="1" s="1"/>
  <c r="I125" i="1" s="1"/>
  <c r="F124" i="1"/>
  <c r="G124" i="1" s="1"/>
  <c r="I124" i="1" s="1"/>
  <c r="F123" i="1"/>
  <c r="G123" i="1" s="1"/>
  <c r="I123" i="1" s="1"/>
  <c r="F122" i="1"/>
  <c r="G122" i="1" s="1"/>
  <c r="I122" i="1" s="1"/>
  <c r="F121" i="1"/>
  <c r="G121" i="1" s="1"/>
  <c r="I121" i="1" s="1"/>
  <c r="F120" i="1"/>
  <c r="G120" i="1" s="1"/>
  <c r="I120" i="1" s="1"/>
  <c r="F119" i="1"/>
  <c r="G119" i="1" s="1"/>
  <c r="I119" i="1" s="1"/>
  <c r="F118" i="1"/>
  <c r="G118" i="1" s="1"/>
  <c r="I118" i="1" s="1"/>
  <c r="F117" i="1"/>
  <c r="G117" i="1" s="1"/>
  <c r="I117" i="1" s="1"/>
  <c r="F116" i="1"/>
  <c r="G116" i="1" s="1"/>
  <c r="I116" i="1" s="1"/>
  <c r="F115" i="1"/>
  <c r="G115" i="1" s="1"/>
  <c r="I115" i="1" s="1"/>
  <c r="F114" i="1"/>
  <c r="G114" i="1" s="1"/>
  <c r="I114" i="1" s="1"/>
  <c r="F113" i="1"/>
  <c r="G113" i="1" s="1"/>
  <c r="I113" i="1" s="1"/>
  <c r="F112" i="1"/>
  <c r="G112" i="1" s="1"/>
  <c r="I112" i="1" s="1"/>
  <c r="F111" i="1"/>
  <c r="G111" i="1" s="1"/>
  <c r="I111" i="1" s="1"/>
  <c r="F110" i="1"/>
  <c r="G110" i="1" s="1"/>
  <c r="I110" i="1" s="1"/>
  <c r="F109" i="1"/>
  <c r="G109" i="1" s="1"/>
  <c r="I109" i="1" s="1"/>
  <c r="F108" i="1"/>
  <c r="G108" i="1" s="1"/>
  <c r="I108" i="1" s="1"/>
  <c r="F107" i="1"/>
  <c r="G107" i="1" s="1"/>
  <c r="I107" i="1" s="1"/>
  <c r="F106" i="1"/>
  <c r="G106" i="1" s="1"/>
  <c r="I106" i="1" s="1"/>
  <c r="F105" i="1"/>
  <c r="G105" i="1" s="1"/>
  <c r="I105" i="1" s="1"/>
  <c r="F104" i="1"/>
  <c r="G104" i="1" s="1"/>
  <c r="I104" i="1" s="1"/>
  <c r="F103" i="1"/>
  <c r="G103" i="1" s="1"/>
  <c r="I103" i="1" s="1"/>
  <c r="F102" i="1"/>
  <c r="G102" i="1" s="1"/>
  <c r="I102" i="1" s="1"/>
  <c r="F101" i="1"/>
  <c r="G101" i="1" s="1"/>
  <c r="I101" i="1" s="1"/>
  <c r="F100" i="1"/>
  <c r="G100" i="1" s="1"/>
  <c r="I100" i="1" s="1"/>
  <c r="F99" i="1"/>
  <c r="G99" i="1" s="1"/>
  <c r="I99" i="1" s="1"/>
  <c r="F98" i="1"/>
  <c r="G98" i="1" s="1"/>
  <c r="I98" i="1" s="1"/>
  <c r="F97" i="1"/>
  <c r="G97" i="1" s="1"/>
  <c r="I97" i="1" s="1"/>
  <c r="F96" i="1"/>
  <c r="G96" i="1" s="1"/>
  <c r="I96" i="1" s="1"/>
  <c r="F95" i="1"/>
  <c r="G95" i="1" s="1"/>
  <c r="I95" i="1" s="1"/>
  <c r="F94" i="1"/>
  <c r="G94" i="1" s="1"/>
  <c r="I94" i="1" s="1"/>
  <c r="F93" i="1"/>
  <c r="G93" i="1" s="1"/>
  <c r="I93" i="1" s="1"/>
  <c r="F92" i="1"/>
  <c r="G92" i="1" s="1"/>
  <c r="I92" i="1" s="1"/>
  <c r="F91" i="1"/>
  <c r="G91" i="1" s="1"/>
  <c r="I91" i="1" s="1"/>
  <c r="F90" i="1"/>
  <c r="G90" i="1" s="1"/>
  <c r="I90" i="1" s="1"/>
  <c r="F89" i="1"/>
  <c r="G89" i="1" s="1"/>
  <c r="I89" i="1" s="1"/>
  <c r="F88" i="1"/>
  <c r="G88" i="1" s="1"/>
  <c r="I88" i="1" s="1"/>
  <c r="F87" i="1"/>
  <c r="G87" i="1" s="1"/>
  <c r="I87" i="1" s="1"/>
  <c r="F82" i="1"/>
  <c r="G82" i="1" s="1"/>
  <c r="I82" i="1" s="1"/>
  <c r="F81" i="1"/>
  <c r="G81" i="1" s="1"/>
  <c r="I81" i="1" s="1"/>
  <c r="F76" i="1"/>
  <c r="G76" i="1" s="1"/>
  <c r="I76" i="1" s="1"/>
  <c r="F75" i="1"/>
  <c r="G75" i="1" s="1"/>
  <c r="I75" i="1" s="1"/>
  <c r="F74" i="1"/>
  <c r="G74" i="1" s="1"/>
  <c r="I74" i="1" s="1"/>
  <c r="F73" i="1"/>
  <c r="G73" i="1" s="1"/>
  <c r="I73" i="1" s="1"/>
  <c r="F72" i="1"/>
  <c r="G72" i="1" s="1"/>
  <c r="I72" i="1" s="1"/>
  <c r="F71" i="1"/>
  <c r="G71" i="1" s="1"/>
  <c r="I71" i="1" s="1"/>
  <c r="F70" i="1"/>
  <c r="G70" i="1" s="1"/>
  <c r="I70" i="1" s="1"/>
  <c r="F69" i="1"/>
  <c r="G69" i="1" s="1"/>
  <c r="I69" i="1" s="1"/>
  <c r="F68" i="1"/>
  <c r="G68" i="1" s="1"/>
  <c r="I68" i="1" s="1"/>
  <c r="F67" i="1"/>
  <c r="G67" i="1" s="1"/>
  <c r="I67" i="1" s="1"/>
  <c r="F66" i="1"/>
  <c r="G66" i="1" s="1"/>
  <c r="I66" i="1" s="1"/>
  <c r="F65" i="1"/>
  <c r="G65" i="1" s="1"/>
  <c r="I65" i="1" s="1"/>
  <c r="F64" i="1"/>
  <c r="G64" i="1" s="1"/>
  <c r="I64" i="1" s="1"/>
  <c r="F63" i="1"/>
  <c r="G63" i="1" s="1"/>
  <c r="I63" i="1" s="1"/>
  <c r="F62" i="1"/>
  <c r="G62" i="1" s="1"/>
  <c r="I62" i="1" s="1"/>
  <c r="F61" i="1"/>
  <c r="G61" i="1" s="1"/>
  <c r="I61" i="1" s="1"/>
  <c r="F60" i="1"/>
  <c r="G60" i="1" s="1"/>
  <c r="I60" i="1" s="1"/>
  <c r="F59" i="1"/>
  <c r="G59" i="1" s="1"/>
  <c r="I59" i="1" s="1"/>
  <c r="F58" i="1"/>
  <c r="G58" i="1" s="1"/>
  <c r="I58" i="1" s="1"/>
  <c r="F57" i="1"/>
  <c r="G57" i="1" s="1"/>
  <c r="I57" i="1" s="1"/>
  <c r="F56" i="1"/>
  <c r="G56" i="1" s="1"/>
  <c r="I56" i="1" s="1"/>
  <c r="F55" i="1"/>
  <c r="G55" i="1" s="1"/>
  <c r="I55" i="1" s="1"/>
  <c r="F54" i="1"/>
  <c r="G54" i="1" s="1"/>
  <c r="I54" i="1" s="1"/>
  <c r="F53" i="1"/>
  <c r="G53" i="1" s="1"/>
  <c r="I53" i="1" s="1"/>
  <c r="F52" i="1"/>
  <c r="G52" i="1" s="1"/>
  <c r="I52" i="1" s="1"/>
  <c r="F51" i="1"/>
  <c r="G51" i="1" s="1"/>
  <c r="I51" i="1" s="1"/>
  <c r="F50" i="1"/>
  <c r="G50" i="1" s="1"/>
  <c r="I50" i="1" s="1"/>
  <c r="F49" i="1"/>
  <c r="G49" i="1" s="1"/>
  <c r="I49" i="1" s="1"/>
  <c r="F48" i="1"/>
  <c r="G48" i="1" s="1"/>
  <c r="I48" i="1" s="1"/>
  <c r="F47" i="1"/>
  <c r="G47" i="1" s="1"/>
  <c r="I47" i="1" s="1"/>
  <c r="F46" i="1"/>
  <c r="G46" i="1" s="1"/>
  <c r="I46" i="1" s="1"/>
  <c r="F45" i="1"/>
  <c r="G45" i="1" s="1"/>
  <c r="I45" i="1" s="1"/>
  <c r="F44" i="1"/>
  <c r="G44" i="1" s="1"/>
  <c r="I44" i="1" s="1"/>
  <c r="F42" i="1"/>
  <c r="G42" i="1" s="1"/>
  <c r="I42" i="1" s="1"/>
  <c r="F41" i="1"/>
  <c r="G41" i="1" s="1"/>
  <c r="I41" i="1" s="1"/>
  <c r="F40" i="1"/>
  <c r="G40" i="1" s="1"/>
  <c r="I40" i="1" s="1"/>
  <c r="F39" i="1"/>
  <c r="G39" i="1" s="1"/>
  <c r="I39" i="1" s="1"/>
  <c r="F33" i="1"/>
  <c r="G33" i="1" s="1"/>
  <c r="F32" i="1"/>
  <c r="G32" i="1" s="1"/>
  <c r="I32" i="1" s="1"/>
  <c r="F31" i="1"/>
  <c r="G31" i="1" s="1"/>
  <c r="I31" i="1" s="1"/>
  <c r="F30" i="1"/>
  <c r="G30" i="1" s="1"/>
  <c r="F29" i="1"/>
  <c r="G29" i="1" s="1"/>
  <c r="I29" i="1" s="1"/>
  <c r="F28" i="1"/>
  <c r="G28" i="1" s="1"/>
  <c r="I28" i="1" s="1"/>
  <c r="F27" i="1"/>
  <c r="G27" i="1" s="1"/>
  <c r="I27" i="1" s="1"/>
  <c r="F26" i="1"/>
  <c r="G26" i="1" s="1"/>
  <c r="I26" i="1" s="1"/>
  <c r="F25" i="1"/>
  <c r="G25" i="1" s="1"/>
  <c r="I25" i="1" s="1"/>
  <c r="F24" i="1"/>
  <c r="G24" i="1" s="1"/>
  <c r="I24" i="1" s="1"/>
  <c r="F23" i="1"/>
  <c r="G23" i="1" s="1"/>
  <c r="I23" i="1" s="1"/>
  <c r="F22" i="1"/>
  <c r="G22" i="1" s="1"/>
  <c r="I22" i="1" s="1"/>
  <c r="F21" i="1"/>
  <c r="G21" i="1" s="1"/>
  <c r="I21" i="1" s="1"/>
  <c r="F20" i="1"/>
  <c r="G20" i="1" s="1"/>
  <c r="I20" i="1" s="1"/>
  <c r="F19" i="1"/>
  <c r="G19" i="1" s="1"/>
  <c r="I19" i="1" s="1"/>
  <c r="F18" i="1"/>
  <c r="G18" i="1" s="1"/>
  <c r="I18" i="1" s="1"/>
  <c r="F17" i="1"/>
  <c r="G17" i="1" s="1"/>
  <c r="I17" i="1" s="1"/>
  <c r="F16" i="1"/>
  <c r="G16" i="1" s="1"/>
  <c r="I16" i="1" s="1"/>
  <c r="F15" i="1"/>
  <c r="G15" i="1" s="1"/>
  <c r="I15" i="1" s="1"/>
  <c r="F14" i="1"/>
  <c r="G14" i="1" s="1"/>
  <c r="I14" i="1" s="1"/>
  <c r="F13" i="1"/>
  <c r="G13" i="1" s="1"/>
  <c r="I13" i="1" s="1"/>
  <c r="F12" i="1"/>
  <c r="G12" i="1" s="1"/>
  <c r="I12" i="1" s="1"/>
  <c r="F11" i="1"/>
  <c r="G11" i="1" s="1"/>
  <c r="I11" i="1" s="1"/>
  <c r="F10" i="1"/>
  <c r="G10" i="1" s="1"/>
  <c r="I10" i="1" s="1"/>
  <c r="F9" i="1"/>
  <c r="G9" i="1" s="1"/>
  <c r="I9" i="1" s="1"/>
  <c r="F8" i="1"/>
  <c r="G8" i="1" s="1"/>
  <c r="I8" i="1" s="1"/>
  <c r="F7" i="1"/>
  <c r="G7" i="1" s="1"/>
  <c r="I7" i="1" s="1"/>
  <c r="F6" i="1"/>
  <c r="G6" i="1" s="1"/>
  <c r="I6" i="1" s="1"/>
  <c r="F5" i="1"/>
  <c r="G5" i="1" s="1"/>
  <c r="I5" i="1" s="1"/>
  <c r="F4" i="1"/>
  <c r="G4" i="1" s="1"/>
  <c r="I4" i="1" s="1"/>
  <c r="I30" i="1" l="1"/>
  <c r="G151" i="1"/>
  <c r="G152" i="1" s="1"/>
  <c r="I128" i="1"/>
  <c r="H151" i="1"/>
  <c r="I33" i="1"/>
  <c r="I137" i="1"/>
  <c r="I127" i="1"/>
  <c r="I134" i="1"/>
  <c r="I151" i="1" l="1"/>
  <c r="G154" i="1"/>
  <c r="H152" i="1"/>
  <c r="H154" i="1" s="1"/>
  <c r="G156" i="1" l="1"/>
</calcChain>
</file>

<file path=xl/sharedStrings.xml><?xml version="1.0" encoding="utf-8"?>
<sst xmlns="http://schemas.openxmlformats.org/spreadsheetml/2006/main" count="467" uniqueCount="322">
  <si>
    <t>WELEDA - Listino /Modulo d'ordine  per G.A.S.</t>
  </si>
  <si>
    <t>CODICE INTERNO</t>
  </si>
  <si>
    <t>totale pezzi</t>
  </si>
  <si>
    <t>nome gas e/o referente</t>
  </si>
  <si>
    <t>prezzo da listino</t>
  </si>
  <si>
    <t>scontati al netto d'IVA</t>
  </si>
  <si>
    <t>Importo netto IVA 22%</t>
  </si>
  <si>
    <t>Importo netto IVA 10%</t>
  </si>
  <si>
    <t>Prezzo finale IVA 22%</t>
  </si>
  <si>
    <t>Prezzo finale IVA 10%</t>
  </si>
  <si>
    <t>nome</t>
  </si>
  <si>
    <t>009651SI</t>
  </si>
  <si>
    <t>Baby - Babywash corpo e capelli CALENDULA</t>
  </si>
  <si>
    <t>200 ml</t>
  </si>
  <si>
    <t>007529SI</t>
  </si>
  <si>
    <t>Baby - Bagno Rasserenante CALENDULA</t>
  </si>
  <si>
    <t>007530SI</t>
  </si>
  <si>
    <t>Baby - Bagno Cremoso CALENDULA</t>
  </si>
  <si>
    <t>009654SI</t>
  </si>
  <si>
    <t>Baby - Crema Corpo CALENDULA</t>
  </si>
  <si>
    <t>75 ml</t>
  </si>
  <si>
    <t>007526SI</t>
  </si>
  <si>
    <t xml:space="preserve">Baby - Crema Fluida CALENDULA </t>
  </si>
  <si>
    <t>009831SI</t>
  </si>
  <si>
    <t>Baby - Crema Protettiva CALENDULA</t>
  </si>
  <si>
    <t>009661SI</t>
  </si>
  <si>
    <t>Baby - Crema Viso CALENDULA</t>
  </si>
  <si>
    <t>50 ml</t>
  </si>
  <si>
    <t>007528SI</t>
  </si>
  <si>
    <t>Baby - Olio Extra Delicato CALENDULA</t>
  </si>
  <si>
    <t>007531SI</t>
  </si>
  <si>
    <t>Baby DERMA - Crema Fluida MALVA BIANCA</t>
  </si>
  <si>
    <t>009665SI</t>
  </si>
  <si>
    <t>Baby DERMA - Crema Protettiva MALVA BIANCA</t>
  </si>
  <si>
    <t>009666SI</t>
  </si>
  <si>
    <t>Baby DERMA - Crema Viso MALVA BIANCA</t>
  </si>
  <si>
    <t>007576SI</t>
  </si>
  <si>
    <t xml:space="preserve">Mamma - Olio Smagliature  </t>
  </si>
  <si>
    <t>100 ml</t>
  </si>
  <si>
    <t>009510SI</t>
  </si>
  <si>
    <t>Mamma - Olio Massaggio Perineale</t>
  </si>
  <si>
    <t>A23716I0</t>
  </si>
  <si>
    <t>25 g</t>
  </si>
  <si>
    <t>DBARA</t>
  </si>
  <si>
    <t>Doccia&amp;Shampoo Bambini - Arancia fruttata</t>
  </si>
  <si>
    <t>150 ml</t>
  </si>
  <si>
    <t>DBMENT</t>
  </si>
  <si>
    <t>Doccia&amp;Shampoo Bambini - Menta fresca</t>
  </si>
  <si>
    <t>007569SI</t>
  </si>
  <si>
    <t>Olio Cellulite BETULLA  flacone dispenser</t>
  </si>
  <si>
    <t>007574SI</t>
  </si>
  <si>
    <t>Olio Rivitalizzante ENOTERA flac. dispenser</t>
  </si>
  <si>
    <t>007573SI</t>
  </si>
  <si>
    <t>Olio Rilassante LAVANDA flac. dispenser</t>
  </si>
  <si>
    <t>007571SI</t>
  </si>
  <si>
    <t>Olio Rinfrescante LIMONE flac. dispenser</t>
  </si>
  <si>
    <t>007572SI</t>
  </si>
  <si>
    <t>Olio Rigenerante MELOGRANO flac. dispenser</t>
  </si>
  <si>
    <t>007575SI</t>
  </si>
  <si>
    <t>Olio Corpo OLIVELLO SPINOSO flacone dispenser</t>
  </si>
  <si>
    <t>007577SI</t>
  </si>
  <si>
    <t>Olio Corpo ROSA MOSQUETA flacone dispenser</t>
  </si>
  <si>
    <t>009924SI</t>
  </si>
  <si>
    <t>Olio Massaggi ARNICA</t>
  </si>
  <si>
    <t>007568SI</t>
  </si>
  <si>
    <t>Olio Massaggi ARNICA flacone dispenser</t>
  </si>
  <si>
    <t>009363SI</t>
  </si>
  <si>
    <t>007570SI</t>
  </si>
  <si>
    <t>Olio Massaggi CALENDULA flac.disp.</t>
  </si>
  <si>
    <t>008856SI</t>
  </si>
  <si>
    <t>Crema Fluida LIMONE</t>
  </si>
  <si>
    <t>008859SI</t>
  </si>
  <si>
    <t>Crema Fluida MELOGRANO</t>
  </si>
  <si>
    <t>008858SI</t>
  </si>
  <si>
    <t>Crema Fluida OLIVELLO SPINOSO</t>
  </si>
  <si>
    <t>008857SI</t>
  </si>
  <si>
    <t>Crema Fluida ROSA MOSQUETA</t>
  </si>
  <si>
    <t>CMMAN</t>
  </si>
  <si>
    <t>Crema Mani Sensitive MANDORLA</t>
  </si>
  <si>
    <t>008845SI</t>
  </si>
  <si>
    <t>Crema Mani MELOGRANO</t>
  </si>
  <si>
    <t>009749SI</t>
  </si>
  <si>
    <t xml:space="preserve">Crema Mani OLIVELLO </t>
  </si>
  <si>
    <t>090530SI</t>
  </si>
  <si>
    <t>Balsamo per i Piedi</t>
  </si>
  <si>
    <t>006391SI</t>
  </si>
  <si>
    <t>Skin Food Burro Corpo</t>
  </si>
  <si>
    <t>007753SI</t>
  </si>
  <si>
    <t>Skin Food Nutrimento Intensivo</t>
  </si>
  <si>
    <t>30 ml</t>
  </si>
  <si>
    <t>007754SI</t>
  </si>
  <si>
    <t>007755SI</t>
  </si>
  <si>
    <t>Skin Food Light</t>
  </si>
  <si>
    <t>007757SI</t>
  </si>
  <si>
    <t>Skin Food Balsamo Labbra Riparatore</t>
  </si>
  <si>
    <t>8 ml</t>
  </si>
  <si>
    <t>007523SI</t>
  </si>
  <si>
    <t>Dolce Mousse Detergente</t>
  </si>
  <si>
    <t>009572SI</t>
  </si>
  <si>
    <t xml:space="preserve">Latte &amp; Tonico 2in1 </t>
  </si>
  <si>
    <t>009573SI</t>
  </si>
  <si>
    <t xml:space="preserve">Latte Detergente Delicato  </t>
  </si>
  <si>
    <t>009570SI</t>
  </si>
  <si>
    <t>Tonico Viso Ravvivante</t>
  </si>
  <si>
    <t>10 ml</t>
  </si>
  <si>
    <t>007504SI</t>
  </si>
  <si>
    <t>NATURALLY CLEAR Fluido Opacizzante</t>
  </si>
  <si>
    <t>007503SI</t>
  </si>
  <si>
    <t>NATURALLY CLEAR Gel Detergente Purificante</t>
  </si>
  <si>
    <t>007055SI</t>
  </si>
  <si>
    <t>NATURALLY CLEAR SOS Brufoli</t>
  </si>
  <si>
    <t>008876SI</t>
  </si>
  <si>
    <t>IRIS Crema Giorno Idratante</t>
  </si>
  <si>
    <t>008175SI</t>
  </si>
  <si>
    <t>IRIS Fluido Viso Idratante</t>
  </si>
  <si>
    <t>008026SI</t>
  </si>
  <si>
    <t>IRIS Crema Notte Idratante</t>
  </si>
  <si>
    <t>008600SI</t>
  </si>
  <si>
    <t>MANDORLA Crema Viso Sensitive</t>
  </si>
  <si>
    <t>008688SI</t>
  </si>
  <si>
    <t>MANDORLA Fluido Viso Sensitive</t>
  </si>
  <si>
    <t>008031SI</t>
  </si>
  <si>
    <t xml:space="preserve">MANDORLA Latte Detergente Sensitive </t>
  </si>
  <si>
    <t>009361SI</t>
  </si>
  <si>
    <t>MANDORLA Olio Viso Sensitive</t>
  </si>
  <si>
    <t>ROSCON</t>
  </si>
  <si>
    <t xml:space="preserve">7 x 0,8 ml </t>
  </si>
  <si>
    <t>008008SI</t>
  </si>
  <si>
    <t>ROSA MOSQ. Contorno Occhi</t>
  </si>
  <si>
    <t>008965SI</t>
  </si>
  <si>
    <t>ROSA MOSQ. Crema Giorno</t>
  </si>
  <si>
    <t>008687SI</t>
  </si>
  <si>
    <t>ROSA MOSQ. Fluido Viso</t>
  </si>
  <si>
    <t>008601SI</t>
  </si>
  <si>
    <t>ROSA MOSQ. Crema Notte</t>
  </si>
  <si>
    <t>009725SI</t>
  </si>
  <si>
    <t xml:space="preserve">MELOGRANO Contorno Occhi </t>
  </si>
  <si>
    <t>007871SI</t>
  </si>
  <si>
    <t>MELOGRANO Olio Viso</t>
  </si>
  <si>
    <t>007646SI</t>
  </si>
  <si>
    <t>MELOGRANO Siero Viso</t>
  </si>
  <si>
    <t>009088SI</t>
  </si>
  <si>
    <t xml:space="preserve">MELOGRANO Crema Giorno </t>
  </si>
  <si>
    <t>009101SI</t>
  </si>
  <si>
    <t xml:space="preserve">MELOGRANO Crema Notte </t>
  </si>
  <si>
    <t>007985SI</t>
  </si>
  <si>
    <t>ENOTERA Concentrato Anti-age</t>
  </si>
  <si>
    <t>008659SI</t>
  </si>
  <si>
    <t>ENOTERA Contorno Occhi e Labbra</t>
  </si>
  <si>
    <t>008657SI</t>
  </si>
  <si>
    <t xml:space="preserve">ENOTERA Crema Giorno </t>
  </si>
  <si>
    <t>008658SI</t>
  </si>
  <si>
    <t>ENOTERA Crema Notte</t>
  </si>
  <si>
    <t>008838SI</t>
  </si>
  <si>
    <t>Proteggi Labbra EVERON</t>
  </si>
  <si>
    <t>4,8 g</t>
  </si>
  <si>
    <t>VCOLD NEW</t>
  </si>
  <si>
    <t>Coldcream</t>
  </si>
  <si>
    <t>006754X9</t>
  </si>
  <si>
    <t>006755X9</t>
  </si>
  <si>
    <t>006756X9</t>
  </si>
  <si>
    <t>006753X9</t>
  </si>
  <si>
    <t>Doccia SPORT Energy ARNICA</t>
  </si>
  <si>
    <t>Gommage Doccia BETULLA</t>
  </si>
  <si>
    <t>Doccia Cremosa LIMONE</t>
  </si>
  <si>
    <t>Doccia Cremosa Sensitive MANDORLA</t>
  </si>
  <si>
    <t>Doccia Cremosa MELOGRANO</t>
  </si>
  <si>
    <t>Men Doccia Gel ENERGY</t>
  </si>
  <si>
    <t xml:space="preserve">Doccia Cremosa OLIVELLO </t>
  </si>
  <si>
    <t>007516SI</t>
  </si>
  <si>
    <t xml:space="preserve">Deodorante Spray LIMONE </t>
  </si>
  <si>
    <t>007518SI</t>
  </si>
  <si>
    <t>Deodorante Spray ROSA</t>
  </si>
  <si>
    <t>007517SI</t>
  </si>
  <si>
    <t>Deodorante Spray SALVIA</t>
  </si>
  <si>
    <t>006635SI</t>
  </si>
  <si>
    <t>24h Deo Roll-On LIMONE</t>
  </si>
  <si>
    <t>006636SI</t>
  </si>
  <si>
    <t>24h Deo Roll-On MELOGRANO</t>
  </si>
  <si>
    <t>006634SI</t>
  </si>
  <si>
    <t>24h Deo Roll-On 24h FOR MEN</t>
  </si>
  <si>
    <t>007962SI</t>
  </si>
  <si>
    <t>24h Deo Roll-On OLIVELLO</t>
  </si>
  <si>
    <t>ABRI</t>
  </si>
  <si>
    <t>Capelli - Balsamo Ristrutturante AVENA</t>
  </si>
  <si>
    <t>009571SI</t>
  </si>
  <si>
    <t xml:space="preserve">Capelli - Lozione Capelli Rivitalizzante </t>
  </si>
  <si>
    <t>OC</t>
  </si>
  <si>
    <t>Capelli - Olio Capelli nutriente</t>
  </si>
  <si>
    <t>009562SI</t>
  </si>
  <si>
    <t>Capelli - Shampoo Ristrutturante AVENA</t>
  </si>
  <si>
    <t>190 ml</t>
  </si>
  <si>
    <t>MST</t>
  </si>
  <si>
    <t>Capelli - Shampoo Trattante MIGLIO</t>
  </si>
  <si>
    <t>BABE</t>
  </si>
  <si>
    <t>Bagno Balsamico ABETE</t>
  </si>
  <si>
    <t>BLAV</t>
  </si>
  <si>
    <t>Bagno Rilassante LAVANDA</t>
  </si>
  <si>
    <t>BLIM</t>
  </si>
  <si>
    <t>Bagno Rinfrescante LIMONE</t>
  </si>
  <si>
    <t>BROSM</t>
  </si>
  <si>
    <t>Bagno Tonificante ROSMARINO</t>
  </si>
  <si>
    <t>009894SI</t>
  </si>
  <si>
    <t>Sapone veg. CALENDULA</t>
  </si>
  <si>
    <t>100 g</t>
  </si>
  <si>
    <t>Balsamo Gengivale</t>
  </si>
  <si>
    <t>008806SI</t>
  </si>
  <si>
    <t>009806SI</t>
  </si>
  <si>
    <t>Collutorio RATANIA</t>
  </si>
  <si>
    <t>009809SI</t>
  </si>
  <si>
    <t>Dentifricio SALINO</t>
  </si>
  <si>
    <t>008186SI</t>
  </si>
  <si>
    <t>Dentifricio per BAMBINI</t>
  </si>
  <si>
    <t>Dentifricio VEGETALE</t>
  </si>
  <si>
    <t>009801SI</t>
  </si>
  <si>
    <t>Dentifricio CALENDULA</t>
  </si>
  <si>
    <t>009808SI</t>
  </si>
  <si>
    <t>Dentifricio RATANIA</t>
  </si>
  <si>
    <t>009574SI</t>
  </si>
  <si>
    <t xml:space="preserve">Balsamo Dopobarba </t>
  </si>
  <si>
    <t xml:space="preserve">009478SI </t>
  </si>
  <si>
    <t>Crema da Barba</t>
  </si>
  <si>
    <t>008656SI</t>
  </si>
  <si>
    <t>Crema Idratante</t>
  </si>
  <si>
    <t>LDB</t>
  </si>
  <si>
    <t>Lozione da Barba</t>
  </si>
  <si>
    <t>ALIMENTARI / INTEGRATORI</t>
  </si>
  <si>
    <t>006161I0</t>
  </si>
  <si>
    <t>Betulla Decotto - Integratore alimentare</t>
  </si>
  <si>
    <t>250 ml</t>
  </si>
  <si>
    <t>BIOCAP</t>
  </si>
  <si>
    <t xml:space="preserve">Biodoron Caps - Integratore alimentare </t>
  </si>
  <si>
    <t>20 x 3g</t>
  </si>
  <si>
    <t>GODIG</t>
  </si>
  <si>
    <t>MELRE</t>
  </si>
  <si>
    <t>6525I0</t>
  </si>
  <si>
    <t>006159CH</t>
  </si>
  <si>
    <t>Olivello spinoso Vital, Sciroppo</t>
  </si>
  <si>
    <t>006160CH</t>
  </si>
  <si>
    <t>Olivello spinoso Vital, Succo</t>
  </si>
  <si>
    <t xml:space="preserve">250 ml </t>
  </si>
  <si>
    <t>TM</t>
  </si>
  <si>
    <t>Tisana per la Mamma, bustine monodose</t>
  </si>
  <si>
    <t>40 g</t>
  </si>
  <si>
    <t>VITAD</t>
  </si>
  <si>
    <t>Vitadoron pastiglie - Integratore alimentare</t>
  </si>
  <si>
    <t>50 g</t>
  </si>
  <si>
    <t>DISPOSITIVI MEDICI</t>
  </si>
  <si>
    <t>Rhinodoron - Spray nasale</t>
  </si>
  <si>
    <t>20 ml</t>
  </si>
  <si>
    <t>VIC</t>
  </si>
  <si>
    <t>Visiodoron Malva  Collirio contenitore monodose</t>
  </si>
  <si>
    <t>20 x 0,4 ml</t>
  </si>
  <si>
    <t>LINEA COSMECEUTICA</t>
  </si>
  <si>
    <t>GELIG1604</t>
  </si>
  <si>
    <t>GEL MANI IGIENIZZANTE</t>
  </si>
  <si>
    <t>80 ml</t>
  </si>
  <si>
    <t>GELIG1605</t>
  </si>
  <si>
    <t>A2363710</t>
  </si>
  <si>
    <t>ARNECHP</t>
  </si>
  <si>
    <t>ARNICA ECHINACEA polvere</t>
  </si>
  <si>
    <t>20 G</t>
  </si>
  <si>
    <t>GECAL</t>
  </si>
  <si>
    <t>UC</t>
  </si>
  <si>
    <t>GORT</t>
  </si>
  <si>
    <t>SPURT</t>
  </si>
  <si>
    <t>VENA</t>
  </si>
  <si>
    <t>VENADORON - Gel defaticante per le gambe</t>
  </si>
  <si>
    <t>TOTALE</t>
  </si>
  <si>
    <t>Totale Netto Iva</t>
  </si>
  <si>
    <t>IVA 22% /  10%</t>
  </si>
  <si>
    <t>006444SI</t>
  </si>
  <si>
    <t>006443SI</t>
  </si>
  <si>
    <t>006446SI</t>
  </si>
  <si>
    <t>006442SI</t>
  </si>
  <si>
    <t>OPUNTIA  Spray Viso Rinfrescante 24h</t>
  </si>
  <si>
    <t>OPUNTIA  Gel Contorno Occhi</t>
  </si>
  <si>
    <t>OPUNTIA  Crema Viso Idratante 24h</t>
  </si>
  <si>
    <t>OPUNTIA  Fluido Viso Idratante 24h</t>
  </si>
  <si>
    <t xml:space="preserve">Mamma - Balsamo per capezzoli  </t>
  </si>
  <si>
    <t>AROMASHOWER HARMONY</t>
  </si>
  <si>
    <r>
      <t>AROMASHOWER LOVE (</t>
    </r>
    <r>
      <rPr>
        <b/>
        <sz val="11"/>
        <rFont val="Calibri"/>
        <family val="2"/>
      </rPr>
      <t>sostituisce Doccia alla Rosa)</t>
    </r>
    <r>
      <rPr>
        <sz val="11"/>
        <rFont val="Calibri"/>
        <family val="2"/>
      </rPr>
      <t xml:space="preserve"> </t>
    </r>
  </si>
  <si>
    <t xml:space="preserve">AROMASHOWER ENERGY </t>
  </si>
  <si>
    <r>
      <t xml:space="preserve">AROMASHOWER RELAX </t>
    </r>
    <r>
      <rPr>
        <b/>
        <sz val="11"/>
        <rFont val="Calibri"/>
        <family val="2"/>
      </rPr>
      <t xml:space="preserve">(sostituisce Doccia allaLavanda) </t>
    </r>
  </si>
  <si>
    <t>009366X9</t>
  </si>
  <si>
    <t>008831X9</t>
  </si>
  <si>
    <t>008827X9</t>
  </si>
  <si>
    <t>008844X9</t>
  </si>
  <si>
    <t>008841X9</t>
  </si>
  <si>
    <t>008676X9</t>
  </si>
  <si>
    <t>008828X9</t>
  </si>
  <si>
    <t xml:space="preserve">Arnica Bio Forte 60% - Gel lenitivo </t>
  </si>
  <si>
    <t>006462SI</t>
  </si>
  <si>
    <t>006535CH</t>
  </si>
  <si>
    <t>008677CH</t>
  </si>
  <si>
    <r>
      <t>Gocce Digestive - Integratore alimentare</t>
    </r>
    <r>
      <rPr>
        <b/>
        <sz val="11"/>
        <rFont val="Calibri"/>
        <family val="2"/>
      </rPr>
      <t xml:space="preserve"> </t>
    </r>
  </si>
  <si>
    <r>
      <t xml:space="preserve">Melissa Relax Addome  </t>
    </r>
    <r>
      <rPr>
        <b/>
        <sz val="11"/>
        <color rgb="FFFF0000"/>
        <rFont val="Calibri"/>
        <family val="2"/>
      </rPr>
      <t xml:space="preserve"> </t>
    </r>
  </si>
  <si>
    <t xml:space="preserve">Melato di Licheni - Integratore alimentare  </t>
  </si>
  <si>
    <r>
      <t xml:space="preserve">CALENDULA Estratto </t>
    </r>
    <r>
      <rPr>
        <b/>
        <sz val="11"/>
        <rFont val="Calibri"/>
        <family val="2"/>
      </rPr>
      <t xml:space="preserve"> </t>
    </r>
  </si>
  <si>
    <t xml:space="preserve">CALENDULA Gel </t>
  </si>
  <si>
    <r>
      <t>CALENDULA Unguento</t>
    </r>
    <r>
      <rPr>
        <b/>
        <sz val="11"/>
        <rFont val="Calibri"/>
        <family val="2"/>
      </rPr>
      <t xml:space="preserve"> </t>
    </r>
  </si>
  <si>
    <t xml:space="preserve">URTICA GEL - Gel dopopuntura </t>
  </si>
  <si>
    <r>
      <t>URTICA Spray - s.o.s. naturale, sollievo immediato</t>
    </r>
    <r>
      <rPr>
        <b/>
        <sz val="11"/>
        <rFont val="Calibri"/>
        <family val="2"/>
      </rPr>
      <t xml:space="preserve"> </t>
    </r>
  </si>
  <si>
    <t>006208SI</t>
  </si>
  <si>
    <t xml:space="preserve">CREMA FLUIDA IDRATAZIONE 24H LIMONE </t>
  </si>
  <si>
    <t xml:space="preserve">CREMA FLUIDA SENSITIVE SENZA PROFUMAZIONE </t>
  </si>
  <si>
    <t>CREMA FLUIDA RIGENERANTE MELOGRANO</t>
  </si>
  <si>
    <t xml:space="preserve">CREMA FLUIDA NUTRIENTE OLIVELLO SPINOSO </t>
  </si>
  <si>
    <t>CREMA FLUIDA LEVIGANTE Rosa Mosqueta</t>
  </si>
  <si>
    <r>
      <t xml:space="preserve">ROSA MOSQ. Concentrato  7 GG 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delistato</t>
    </r>
  </si>
  <si>
    <t>004185I0</t>
  </si>
  <si>
    <t>6244X9</t>
  </si>
  <si>
    <t>75 gr</t>
  </si>
  <si>
    <t>6247X9</t>
  </si>
  <si>
    <t>6246X9</t>
  </si>
  <si>
    <t>6245X9</t>
  </si>
  <si>
    <t>006211SI</t>
  </si>
  <si>
    <r>
      <t>Skin Food Body Lotion - Crema Fluida</t>
    </r>
    <r>
      <rPr>
        <b/>
        <sz val="11"/>
        <rFont val="Calibri"/>
        <family val="2"/>
      </rPr>
      <t xml:space="preserve">  </t>
    </r>
    <r>
      <rPr>
        <b/>
        <sz val="11"/>
        <color rgb="FFFF0000"/>
        <rFont val="Calibri"/>
        <family val="2"/>
      </rPr>
      <t>NOVITA'</t>
    </r>
  </si>
  <si>
    <r>
      <t>Bagno doccia solido zenzero+petitgrain</t>
    </r>
    <r>
      <rPr>
        <b/>
        <sz val="11"/>
        <rFont val="Calibri"/>
        <family val="2"/>
      </rPr>
      <t xml:space="preserve">        </t>
    </r>
    <r>
      <rPr>
        <b/>
        <sz val="11"/>
        <color rgb="FFFF0000"/>
        <rFont val="Calibri"/>
        <family val="2"/>
      </rPr>
      <t>NOVITA'</t>
    </r>
  </si>
  <si>
    <r>
      <t xml:space="preserve">Bagno doccia solido geranio+litsea cubeba  </t>
    </r>
    <r>
      <rPr>
        <b/>
        <sz val="11"/>
        <color rgb="FFFF0000"/>
        <rFont val="Calibri"/>
        <family val="2"/>
      </rPr>
      <t>NOVITA'</t>
    </r>
  </si>
  <si>
    <r>
      <t xml:space="preserve">Bagno doccia solido lavanda+vetiver            </t>
    </r>
    <r>
      <rPr>
        <b/>
        <sz val="11"/>
        <color rgb="FFFF0000"/>
        <rFont val="Calibri"/>
        <family val="2"/>
      </rPr>
      <t>NOVITA'</t>
    </r>
  </si>
  <si>
    <r>
      <t>Bagno doccia solido ylang ylang + iris</t>
    </r>
    <r>
      <rPr>
        <b/>
        <sz val="11"/>
        <rFont val="Calibri"/>
        <family val="2"/>
      </rPr>
      <t xml:space="preserve">          </t>
    </r>
    <r>
      <rPr>
        <b/>
        <sz val="11"/>
        <color rgb="FFFF0000"/>
        <rFont val="Calibri"/>
        <family val="2"/>
      </rPr>
      <t>NOVITA'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</si>
</sst>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 &quot;#,##0.00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7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strike/>
      <sz val="11"/>
      <name val="Calibri"/>
      <family val="2"/>
    </font>
    <font>
      <b/>
      <strike/>
      <sz val="11"/>
      <name val="Calibri"/>
      <family val="2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44">
    <xf numFmtId="0" fontId="0" fillId="0" borderId="0" xfId="0"/>
    <xf numFmtId="15" fontId="1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textRotation="90" wrapText="1"/>
      <protection locked="0"/>
    </xf>
    <xf numFmtId="0" fontId="3" fillId="2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 textRotation="90" wrapText="1"/>
      <protection locked="0"/>
    </xf>
    <xf numFmtId="0" fontId="6" fillId="0" borderId="2" xfId="0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Protection="1"/>
    <xf numFmtId="164" fontId="7" fillId="0" borderId="2" xfId="0" applyNumberFormat="1" applyFont="1" applyFill="1" applyBorder="1" applyAlignment="1" applyProtection="1">
      <alignment horizontal="center"/>
    </xf>
    <xf numFmtId="16" fontId="6" fillId="0" borderId="2" xfId="0" applyNumberFormat="1" applyFont="1" applyFill="1" applyBorder="1" applyAlignment="1" applyProtection="1">
      <alignment horizontal="right"/>
    </xf>
    <xf numFmtId="0" fontId="6" fillId="0" borderId="3" xfId="0" applyFont="1" applyFill="1" applyBorder="1" applyProtection="1"/>
    <xf numFmtId="0" fontId="7" fillId="0" borderId="2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right" vertical="center"/>
    </xf>
    <xf numFmtId="164" fontId="6" fillId="0" borderId="2" xfId="0" applyNumberFormat="1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9" fillId="0" borderId="0" xfId="0" applyFont="1"/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164" fontId="7" fillId="0" borderId="2" xfId="0" applyNumberFormat="1" applyFont="1" applyFill="1" applyBorder="1" applyAlignment="1" applyProtection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0" fillId="0" borderId="0" xfId="1" applyFont="1"/>
    <xf numFmtId="44" fontId="9" fillId="0" borderId="0" xfId="2" applyFont="1"/>
    <xf numFmtId="164" fontId="0" fillId="0" borderId="0" xfId="0" applyNumberFormat="1"/>
    <xf numFmtId="0" fontId="11" fillId="0" borderId="0" xfId="0" applyFont="1" applyAlignment="1">
      <alignment horizontal="center"/>
    </xf>
    <xf numFmtId="0" fontId="6" fillId="0" borderId="2" xfId="0" quotePrefix="1" applyFont="1" applyFill="1" applyBorder="1" applyAlignment="1" applyProtection="1">
      <alignment horizontal="center" vertical="center"/>
    </xf>
    <xf numFmtId="4" fontId="0" fillId="0" borderId="0" xfId="0" applyNumberFormat="1"/>
    <xf numFmtId="0" fontId="12" fillId="0" borderId="2" xfId="0" applyFont="1" applyFill="1" applyBorder="1" applyAlignment="1" applyProtection="1">
      <alignment horizontal="center" vertical="center"/>
    </xf>
    <xf numFmtId="0" fontId="12" fillId="0" borderId="2" xfId="0" applyFont="1" applyFill="1" applyBorder="1" applyProtection="1"/>
    <xf numFmtId="0" fontId="12" fillId="0" borderId="2" xfId="0" applyFont="1" applyFill="1" applyBorder="1" applyAlignment="1" applyProtection="1">
      <alignment horizontal="right"/>
    </xf>
    <xf numFmtId="164" fontId="13" fillId="0" borderId="2" xfId="0" applyNumberFormat="1" applyFont="1" applyFill="1" applyBorder="1" applyAlignment="1" applyProtection="1">
      <alignment horizontal="center"/>
    </xf>
    <xf numFmtId="164" fontId="13" fillId="0" borderId="2" xfId="0" applyNumberFormat="1" applyFont="1" applyFill="1" applyBorder="1" applyAlignment="1" applyProtection="1">
      <alignment horizontal="center" vertical="center"/>
    </xf>
    <xf numFmtId="0" fontId="14" fillId="0" borderId="0" xfId="0" applyFont="1"/>
    <xf numFmtId="0" fontId="1" fillId="2" borderId="0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FE4C0-6A0C-4379-A6A6-159081BE053E}">
  <dimension ref="A1:AC159"/>
  <sheetViews>
    <sheetView tabSelected="1" topLeftCell="A95" zoomScale="85" zoomScaleNormal="85" workbookViewId="0">
      <selection activeCell="A126" sqref="A126:XFD126"/>
    </sheetView>
  </sheetViews>
  <sheetFormatPr defaultRowHeight="14.4" x14ac:dyDescent="0.3"/>
  <cols>
    <col min="1" max="1" width="28.6640625" style="20" customWidth="1"/>
    <col min="2" max="2" width="10.109375" style="20" bestFit="1" customWidth="1"/>
    <col min="3" max="3" width="67.109375" bestFit="1" customWidth="1"/>
    <col min="4" max="4" width="15.5546875" bestFit="1" customWidth="1"/>
    <col min="5" max="5" width="13" customWidth="1"/>
    <col min="6" max="8" width="13.5546875" customWidth="1"/>
    <col min="9" max="9" width="13" style="20" customWidth="1"/>
    <col min="10" max="10" width="13.5546875" customWidth="1"/>
  </cols>
  <sheetData>
    <row r="1" spans="1:29" ht="15.6" x14ac:dyDescent="0.3">
      <c r="A1" s="41" t="s">
        <v>0</v>
      </c>
      <c r="B1" s="1"/>
      <c r="C1" s="2"/>
      <c r="D1" s="2"/>
      <c r="E1" s="2"/>
      <c r="F1" s="2"/>
      <c r="G1" s="3"/>
      <c r="H1" s="3"/>
      <c r="I1" s="2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</row>
    <row r="2" spans="1:29" ht="58.2" x14ac:dyDescent="0.3">
      <c r="A2" s="5" t="s">
        <v>1</v>
      </c>
      <c r="B2" s="6" t="s">
        <v>2</v>
      </c>
      <c r="C2" s="7" t="s">
        <v>3</v>
      </c>
      <c r="D2" s="8"/>
      <c r="E2" s="5" t="s">
        <v>4</v>
      </c>
      <c r="F2" s="5" t="s">
        <v>5</v>
      </c>
      <c r="G2" s="5" t="s">
        <v>6</v>
      </c>
      <c r="H2" s="5" t="s">
        <v>7</v>
      </c>
      <c r="I2" s="23" t="s">
        <v>8</v>
      </c>
      <c r="J2" s="5" t="s">
        <v>9</v>
      </c>
      <c r="K2" s="9" t="s">
        <v>10</v>
      </c>
      <c r="L2" s="9" t="s">
        <v>10</v>
      </c>
      <c r="M2" s="9" t="s">
        <v>10</v>
      </c>
      <c r="N2" s="9" t="s">
        <v>10</v>
      </c>
      <c r="O2" s="9" t="s">
        <v>10</v>
      </c>
      <c r="P2" s="9" t="s">
        <v>10</v>
      </c>
      <c r="Q2" s="9" t="s">
        <v>10</v>
      </c>
      <c r="R2" s="9" t="s">
        <v>10</v>
      </c>
      <c r="S2" s="9" t="s">
        <v>10</v>
      </c>
      <c r="T2" s="9" t="s">
        <v>10</v>
      </c>
      <c r="U2" s="9" t="s">
        <v>10</v>
      </c>
      <c r="V2" s="9" t="s">
        <v>10</v>
      </c>
      <c r="W2" s="9" t="s">
        <v>10</v>
      </c>
      <c r="X2" s="9" t="s">
        <v>10</v>
      </c>
      <c r="Y2" s="9" t="s">
        <v>10</v>
      </c>
      <c r="Z2" s="9" t="s">
        <v>10</v>
      </c>
      <c r="AA2" s="9" t="s">
        <v>10</v>
      </c>
      <c r="AB2" s="9" t="s">
        <v>10</v>
      </c>
      <c r="AC2" s="9" t="s">
        <v>10</v>
      </c>
    </row>
    <row r="3" spans="1:29" x14ac:dyDescent="0.3">
      <c r="A3" s="11" t="s">
        <v>11</v>
      </c>
      <c r="B3" s="11">
        <f>SUM(K3:AC3)</f>
        <v>0</v>
      </c>
      <c r="C3" s="12" t="s">
        <v>12</v>
      </c>
      <c r="D3" s="10" t="s">
        <v>13</v>
      </c>
      <c r="E3" s="13">
        <v>10.7</v>
      </c>
      <c r="F3" s="13">
        <f>(E3/1.22)-(E3/1.22*30%)</f>
        <v>6.1393442622950811</v>
      </c>
      <c r="G3" s="13">
        <f>B3*F3</f>
        <v>0</v>
      </c>
      <c r="H3" s="13"/>
      <c r="I3" s="24">
        <f>G3*22% +(G3)</f>
        <v>0</v>
      </c>
      <c r="J3" s="13"/>
    </row>
    <row r="4" spans="1:29" s="21" customFormat="1" x14ac:dyDescent="0.3">
      <c r="A4" s="11" t="s">
        <v>14</v>
      </c>
      <c r="B4" s="11">
        <f>SUM(K4:AC4)</f>
        <v>0</v>
      </c>
      <c r="C4" s="12" t="s">
        <v>15</v>
      </c>
      <c r="D4" s="10" t="s">
        <v>13</v>
      </c>
      <c r="E4" s="13">
        <v>13.8</v>
      </c>
      <c r="F4" s="13">
        <f t="shared" ref="F4:F64" si="0">(E4/1.22)-(E4/1.22*30%)</f>
        <v>7.9180327868852469</v>
      </c>
      <c r="G4" s="13">
        <f t="shared" ref="G4:G64" si="1">B4*F4</f>
        <v>0</v>
      </c>
      <c r="H4" s="13"/>
      <c r="I4" s="24">
        <f t="shared" ref="I4:I64" si="2">G4*22% +(G4)</f>
        <v>0</v>
      </c>
      <c r="J4" s="13"/>
    </row>
    <row r="5" spans="1:29" x14ac:dyDescent="0.3">
      <c r="A5" s="11" t="s">
        <v>16</v>
      </c>
      <c r="B5" s="11">
        <f t="shared" ref="B5:B69" si="3">SUM(K5:AC5)</f>
        <v>0</v>
      </c>
      <c r="C5" s="12" t="s">
        <v>17</v>
      </c>
      <c r="D5" s="10" t="s">
        <v>13</v>
      </c>
      <c r="E5" s="13">
        <v>13.8</v>
      </c>
      <c r="F5" s="13">
        <f t="shared" si="0"/>
        <v>7.9180327868852469</v>
      </c>
      <c r="G5" s="13">
        <f t="shared" si="1"/>
        <v>0</v>
      </c>
      <c r="H5" s="13"/>
      <c r="I5" s="24">
        <f t="shared" si="2"/>
        <v>0</v>
      </c>
      <c r="J5" s="13"/>
    </row>
    <row r="6" spans="1:29" x14ac:dyDescent="0.3">
      <c r="A6" s="11" t="s">
        <v>18</v>
      </c>
      <c r="B6" s="11">
        <f t="shared" si="3"/>
        <v>0</v>
      </c>
      <c r="C6" s="12" t="s">
        <v>19</v>
      </c>
      <c r="D6" s="10" t="s">
        <v>20</v>
      </c>
      <c r="E6" s="13">
        <v>10.3</v>
      </c>
      <c r="F6" s="13">
        <f t="shared" si="0"/>
        <v>5.9098360655737716</v>
      </c>
      <c r="G6" s="13">
        <f t="shared" si="1"/>
        <v>0</v>
      </c>
      <c r="H6" s="13"/>
      <c r="I6" s="24">
        <f t="shared" si="2"/>
        <v>0</v>
      </c>
      <c r="J6" s="13"/>
    </row>
    <row r="7" spans="1:29" x14ac:dyDescent="0.3">
      <c r="A7" s="11" t="s">
        <v>21</v>
      </c>
      <c r="B7" s="11">
        <f t="shared" ref="B7:B13" si="4">SUM(K7:AC7)</f>
        <v>0</v>
      </c>
      <c r="C7" s="12" t="s">
        <v>22</v>
      </c>
      <c r="D7" s="10" t="s">
        <v>13</v>
      </c>
      <c r="E7" s="13">
        <v>13.8</v>
      </c>
      <c r="F7" s="13">
        <f t="shared" si="0"/>
        <v>7.9180327868852469</v>
      </c>
      <c r="G7" s="13">
        <f t="shared" si="1"/>
        <v>0</v>
      </c>
      <c r="H7" s="13"/>
      <c r="I7" s="24">
        <f t="shared" si="2"/>
        <v>0</v>
      </c>
      <c r="J7" s="13"/>
    </row>
    <row r="8" spans="1:29" x14ac:dyDescent="0.3">
      <c r="A8" s="11" t="s">
        <v>23</v>
      </c>
      <c r="B8" s="11">
        <f t="shared" si="4"/>
        <v>0</v>
      </c>
      <c r="C8" s="12" t="s">
        <v>24</v>
      </c>
      <c r="D8" s="10" t="s">
        <v>20</v>
      </c>
      <c r="E8" s="13">
        <v>10.7</v>
      </c>
      <c r="F8" s="13">
        <f t="shared" si="0"/>
        <v>6.1393442622950811</v>
      </c>
      <c r="G8" s="13">
        <f t="shared" si="1"/>
        <v>0</v>
      </c>
      <c r="H8" s="13"/>
      <c r="I8" s="24">
        <f t="shared" si="2"/>
        <v>0</v>
      </c>
      <c r="J8" s="13"/>
    </row>
    <row r="9" spans="1:29" x14ac:dyDescent="0.3">
      <c r="A9" s="11" t="s">
        <v>25</v>
      </c>
      <c r="B9" s="11">
        <f t="shared" si="4"/>
        <v>0</v>
      </c>
      <c r="C9" s="12" t="s">
        <v>26</v>
      </c>
      <c r="D9" s="10" t="s">
        <v>27</v>
      </c>
      <c r="E9" s="13">
        <v>8.6999999999999993</v>
      </c>
      <c r="F9" s="13">
        <f t="shared" si="0"/>
        <v>4.9918032786885238</v>
      </c>
      <c r="G9" s="13">
        <f t="shared" si="1"/>
        <v>0</v>
      </c>
      <c r="H9" s="13"/>
      <c r="I9" s="24">
        <f t="shared" si="2"/>
        <v>0</v>
      </c>
      <c r="J9" s="13"/>
    </row>
    <row r="10" spans="1:29" x14ac:dyDescent="0.3">
      <c r="A10" s="11" t="s">
        <v>28</v>
      </c>
      <c r="B10" s="11">
        <f t="shared" si="4"/>
        <v>0</v>
      </c>
      <c r="C10" s="12" t="s">
        <v>29</v>
      </c>
      <c r="D10" s="10" t="s">
        <v>13</v>
      </c>
      <c r="E10" s="13">
        <v>13.3</v>
      </c>
      <c r="F10" s="13">
        <f t="shared" si="0"/>
        <v>7.6311475409836076</v>
      </c>
      <c r="G10" s="13">
        <f t="shared" si="1"/>
        <v>0</v>
      </c>
      <c r="H10" s="13"/>
      <c r="I10" s="24">
        <f t="shared" si="2"/>
        <v>0</v>
      </c>
      <c r="J10" s="13"/>
    </row>
    <row r="11" spans="1:29" x14ac:dyDescent="0.3">
      <c r="A11" s="11" t="s">
        <v>30</v>
      </c>
      <c r="B11" s="11">
        <f t="shared" si="4"/>
        <v>0</v>
      </c>
      <c r="C11" s="12" t="s">
        <v>31</v>
      </c>
      <c r="D11" s="10" t="s">
        <v>13</v>
      </c>
      <c r="E11" s="13">
        <v>17.899999999999999</v>
      </c>
      <c r="F11" s="13">
        <f t="shared" si="0"/>
        <v>10.270491803278688</v>
      </c>
      <c r="G11" s="13">
        <f t="shared" si="1"/>
        <v>0</v>
      </c>
      <c r="H11" s="13"/>
      <c r="I11" s="24">
        <f t="shared" si="2"/>
        <v>0</v>
      </c>
      <c r="J11" s="13"/>
    </row>
    <row r="12" spans="1:29" x14ac:dyDescent="0.3">
      <c r="A12" s="11" t="s">
        <v>32</v>
      </c>
      <c r="B12" s="11">
        <f t="shared" si="4"/>
        <v>0</v>
      </c>
      <c r="C12" s="12" t="s">
        <v>33</v>
      </c>
      <c r="D12" s="10" t="s">
        <v>27</v>
      </c>
      <c r="E12" s="13">
        <v>9.5</v>
      </c>
      <c r="F12" s="13">
        <f t="shared" si="0"/>
        <v>5.4508196721311482</v>
      </c>
      <c r="G12" s="13">
        <f t="shared" si="1"/>
        <v>0</v>
      </c>
      <c r="H12" s="13"/>
      <c r="I12" s="24">
        <f t="shared" si="2"/>
        <v>0</v>
      </c>
      <c r="J12" s="13"/>
    </row>
    <row r="13" spans="1:29" x14ac:dyDescent="0.3">
      <c r="A13" s="11" t="s">
        <v>34</v>
      </c>
      <c r="B13" s="11">
        <f t="shared" si="4"/>
        <v>0</v>
      </c>
      <c r="C13" s="12" t="s">
        <v>35</v>
      </c>
      <c r="D13" s="10" t="s">
        <v>27</v>
      </c>
      <c r="E13" s="13">
        <v>10.9</v>
      </c>
      <c r="F13" s="13">
        <f t="shared" si="0"/>
        <v>6.254098360655739</v>
      </c>
      <c r="G13" s="13">
        <f t="shared" si="1"/>
        <v>0</v>
      </c>
      <c r="H13" s="13"/>
      <c r="I13" s="24">
        <f t="shared" si="2"/>
        <v>0</v>
      </c>
      <c r="J13" s="13"/>
    </row>
    <row r="14" spans="1:29" x14ac:dyDescent="0.3">
      <c r="A14" s="11" t="s">
        <v>36</v>
      </c>
      <c r="B14" s="11">
        <f t="shared" si="3"/>
        <v>0</v>
      </c>
      <c r="C14" s="12" t="s">
        <v>37</v>
      </c>
      <c r="D14" s="10" t="s">
        <v>38</v>
      </c>
      <c r="E14" s="13">
        <v>21.4</v>
      </c>
      <c r="F14" s="13">
        <f t="shared" si="0"/>
        <v>12.278688524590162</v>
      </c>
      <c r="G14" s="13">
        <f t="shared" si="1"/>
        <v>0</v>
      </c>
      <c r="H14" s="13"/>
      <c r="I14" s="24">
        <f t="shared" si="2"/>
        <v>0</v>
      </c>
      <c r="J14" s="13"/>
    </row>
    <row r="15" spans="1:29" x14ac:dyDescent="0.3">
      <c r="A15" s="11" t="s">
        <v>39</v>
      </c>
      <c r="B15" s="11">
        <f t="shared" si="3"/>
        <v>0</v>
      </c>
      <c r="C15" s="12" t="s">
        <v>40</v>
      </c>
      <c r="D15" s="14" t="s">
        <v>27</v>
      </c>
      <c r="E15" s="13">
        <v>15.5</v>
      </c>
      <c r="F15" s="13">
        <f t="shared" si="0"/>
        <v>8.8934426229508201</v>
      </c>
      <c r="G15" s="13">
        <f t="shared" si="1"/>
        <v>0</v>
      </c>
      <c r="H15" s="13"/>
      <c r="I15" s="24">
        <f t="shared" si="2"/>
        <v>0</v>
      </c>
      <c r="J15" s="13"/>
    </row>
    <row r="16" spans="1:29" x14ac:dyDescent="0.3">
      <c r="A16" s="11" t="s">
        <v>41</v>
      </c>
      <c r="B16" s="11">
        <f t="shared" si="3"/>
        <v>0</v>
      </c>
      <c r="C16" s="12" t="s">
        <v>279</v>
      </c>
      <c r="D16" s="14" t="s">
        <v>42</v>
      </c>
      <c r="E16" s="13">
        <v>11.2</v>
      </c>
      <c r="F16" s="13">
        <f t="shared" si="0"/>
        <v>6.4262295081967213</v>
      </c>
      <c r="G16" s="13">
        <f t="shared" si="1"/>
        <v>0</v>
      </c>
      <c r="H16" s="13"/>
      <c r="I16" s="24">
        <f t="shared" si="2"/>
        <v>0</v>
      </c>
      <c r="J16" s="13"/>
    </row>
    <row r="17" spans="1:10" x14ac:dyDescent="0.3">
      <c r="A17" s="11" t="s">
        <v>43</v>
      </c>
      <c r="B17" s="11">
        <f t="shared" si="3"/>
        <v>0</v>
      </c>
      <c r="C17" s="12" t="s">
        <v>44</v>
      </c>
      <c r="D17" s="14" t="s">
        <v>45</v>
      </c>
      <c r="E17" s="13">
        <v>7</v>
      </c>
      <c r="F17" s="13">
        <f t="shared" si="0"/>
        <v>4.0163934426229506</v>
      </c>
      <c r="G17" s="13">
        <f t="shared" si="1"/>
        <v>0</v>
      </c>
      <c r="H17" s="13"/>
      <c r="I17" s="24">
        <f t="shared" si="2"/>
        <v>0</v>
      </c>
      <c r="J17" s="13"/>
    </row>
    <row r="18" spans="1:10" x14ac:dyDescent="0.3">
      <c r="A18" s="11" t="s">
        <v>46</v>
      </c>
      <c r="B18" s="11">
        <f t="shared" si="3"/>
        <v>0</v>
      </c>
      <c r="C18" s="12" t="s">
        <v>47</v>
      </c>
      <c r="D18" s="10" t="s">
        <v>45</v>
      </c>
      <c r="E18" s="13">
        <v>7</v>
      </c>
      <c r="F18" s="13">
        <f t="shared" si="0"/>
        <v>4.0163934426229506</v>
      </c>
      <c r="G18" s="13">
        <f t="shared" si="1"/>
        <v>0</v>
      </c>
      <c r="H18" s="13"/>
      <c r="I18" s="24">
        <f t="shared" si="2"/>
        <v>0</v>
      </c>
      <c r="J18" s="13"/>
    </row>
    <row r="19" spans="1:10" x14ac:dyDescent="0.3">
      <c r="A19" s="11" t="s">
        <v>48</v>
      </c>
      <c r="B19" s="11">
        <f t="shared" si="3"/>
        <v>0</v>
      </c>
      <c r="C19" s="12" t="s">
        <v>49</v>
      </c>
      <c r="D19" s="10" t="s">
        <v>38</v>
      </c>
      <c r="E19" s="13">
        <v>23</v>
      </c>
      <c r="F19" s="13">
        <f t="shared" si="0"/>
        <v>13.196721311475411</v>
      </c>
      <c r="G19" s="13">
        <f t="shared" si="1"/>
        <v>0</v>
      </c>
      <c r="H19" s="13"/>
      <c r="I19" s="24">
        <f t="shared" si="2"/>
        <v>0</v>
      </c>
      <c r="J19" s="13"/>
    </row>
    <row r="20" spans="1:10" x14ac:dyDescent="0.3">
      <c r="A20" s="11" t="s">
        <v>50</v>
      </c>
      <c r="B20" s="11">
        <f t="shared" si="3"/>
        <v>0</v>
      </c>
      <c r="C20" s="12" t="s">
        <v>51</v>
      </c>
      <c r="D20" s="14" t="s">
        <v>38</v>
      </c>
      <c r="E20" s="13">
        <v>23.5</v>
      </c>
      <c r="F20" s="13">
        <f t="shared" si="0"/>
        <v>13.483606557377049</v>
      </c>
      <c r="G20" s="13">
        <f t="shared" si="1"/>
        <v>0</v>
      </c>
      <c r="H20" s="13"/>
      <c r="I20" s="24">
        <f t="shared" si="2"/>
        <v>0</v>
      </c>
      <c r="J20" s="13"/>
    </row>
    <row r="21" spans="1:10" x14ac:dyDescent="0.3">
      <c r="A21" s="11" t="s">
        <v>52</v>
      </c>
      <c r="B21" s="11">
        <f t="shared" si="3"/>
        <v>0</v>
      </c>
      <c r="C21" s="12" t="s">
        <v>53</v>
      </c>
      <c r="D21" s="14" t="s">
        <v>38</v>
      </c>
      <c r="E21" s="13">
        <v>16.5</v>
      </c>
      <c r="F21" s="13">
        <f t="shared" si="0"/>
        <v>9.4672131147540988</v>
      </c>
      <c r="G21" s="13">
        <f t="shared" si="1"/>
        <v>0</v>
      </c>
      <c r="H21" s="13"/>
      <c r="I21" s="24">
        <f t="shared" si="2"/>
        <v>0</v>
      </c>
      <c r="J21" s="13"/>
    </row>
    <row r="22" spans="1:10" x14ac:dyDescent="0.3">
      <c r="A22" s="11" t="s">
        <v>54</v>
      </c>
      <c r="B22" s="11">
        <f t="shared" si="3"/>
        <v>0</v>
      </c>
      <c r="C22" s="12" t="s">
        <v>55</v>
      </c>
      <c r="D22" s="14" t="s">
        <v>38</v>
      </c>
      <c r="E22" s="13">
        <v>16.5</v>
      </c>
      <c r="F22" s="13">
        <f t="shared" si="0"/>
        <v>9.4672131147540988</v>
      </c>
      <c r="G22" s="13">
        <f t="shared" si="1"/>
        <v>0</v>
      </c>
      <c r="H22" s="13"/>
      <c r="I22" s="24">
        <f t="shared" si="2"/>
        <v>0</v>
      </c>
      <c r="J22" s="13"/>
    </row>
    <row r="23" spans="1:10" x14ac:dyDescent="0.3">
      <c r="A23" s="11" t="s">
        <v>56</v>
      </c>
      <c r="B23" s="11">
        <f t="shared" si="3"/>
        <v>0</v>
      </c>
      <c r="C23" s="12" t="s">
        <v>57</v>
      </c>
      <c r="D23" s="10" t="s">
        <v>38</v>
      </c>
      <c r="E23" s="13">
        <v>23.5</v>
      </c>
      <c r="F23" s="13">
        <f t="shared" si="0"/>
        <v>13.483606557377049</v>
      </c>
      <c r="G23" s="13">
        <f t="shared" si="1"/>
        <v>0</v>
      </c>
      <c r="H23" s="13"/>
      <c r="I23" s="24">
        <f t="shared" si="2"/>
        <v>0</v>
      </c>
      <c r="J23" s="13"/>
    </row>
    <row r="24" spans="1:10" x14ac:dyDescent="0.3">
      <c r="A24" s="11" t="s">
        <v>58</v>
      </c>
      <c r="B24" s="11">
        <f t="shared" si="3"/>
        <v>0</v>
      </c>
      <c r="C24" s="12" t="s">
        <v>59</v>
      </c>
      <c r="D24" s="10" t="s">
        <v>38</v>
      </c>
      <c r="E24" s="13">
        <v>16.5</v>
      </c>
      <c r="F24" s="13">
        <f t="shared" si="0"/>
        <v>9.4672131147540988</v>
      </c>
      <c r="G24" s="13">
        <f t="shared" si="1"/>
        <v>0</v>
      </c>
      <c r="H24" s="13"/>
      <c r="I24" s="24">
        <f t="shared" si="2"/>
        <v>0</v>
      </c>
      <c r="J24" s="13"/>
    </row>
    <row r="25" spans="1:10" x14ac:dyDescent="0.3">
      <c r="A25" s="11" t="s">
        <v>60</v>
      </c>
      <c r="B25" s="11">
        <f t="shared" si="3"/>
        <v>0</v>
      </c>
      <c r="C25" s="12" t="s">
        <v>61</v>
      </c>
      <c r="D25" s="14" t="s">
        <v>38</v>
      </c>
      <c r="E25" s="13">
        <v>23.5</v>
      </c>
      <c r="F25" s="13">
        <f t="shared" si="0"/>
        <v>13.483606557377049</v>
      </c>
      <c r="G25" s="13">
        <f t="shared" si="1"/>
        <v>0</v>
      </c>
      <c r="H25" s="13"/>
      <c r="I25" s="24">
        <f t="shared" si="2"/>
        <v>0</v>
      </c>
      <c r="J25" s="13"/>
    </row>
    <row r="26" spans="1:10" x14ac:dyDescent="0.3">
      <c r="A26" s="11" t="s">
        <v>62</v>
      </c>
      <c r="B26" s="11">
        <f t="shared" si="3"/>
        <v>0</v>
      </c>
      <c r="C26" s="12" t="s">
        <v>63</v>
      </c>
      <c r="D26" s="10" t="s">
        <v>13</v>
      </c>
      <c r="E26" s="13">
        <v>22.5</v>
      </c>
      <c r="F26" s="13">
        <f t="shared" si="0"/>
        <v>12.909836065573771</v>
      </c>
      <c r="G26" s="13">
        <f t="shared" si="1"/>
        <v>0</v>
      </c>
      <c r="H26" s="13"/>
      <c r="I26" s="24">
        <f t="shared" si="2"/>
        <v>0</v>
      </c>
      <c r="J26" s="13"/>
    </row>
    <row r="27" spans="1:10" x14ac:dyDescent="0.3">
      <c r="A27" s="11" t="s">
        <v>64</v>
      </c>
      <c r="B27" s="11">
        <f t="shared" si="3"/>
        <v>0</v>
      </c>
      <c r="C27" s="12" t="s">
        <v>65</v>
      </c>
      <c r="D27" s="10" t="s">
        <v>38</v>
      </c>
      <c r="E27" s="13">
        <v>13.5</v>
      </c>
      <c r="F27" s="13">
        <f t="shared" si="0"/>
        <v>7.7459016393442628</v>
      </c>
      <c r="G27" s="13">
        <f t="shared" si="1"/>
        <v>0</v>
      </c>
      <c r="H27" s="13"/>
      <c r="I27" s="24">
        <f t="shared" si="2"/>
        <v>0</v>
      </c>
      <c r="J27" s="13"/>
    </row>
    <row r="28" spans="1:10" x14ac:dyDescent="0.3">
      <c r="A28" s="11" t="s">
        <v>66</v>
      </c>
      <c r="B28" s="11">
        <f t="shared" si="3"/>
        <v>0</v>
      </c>
      <c r="C28" s="12" t="s">
        <v>63</v>
      </c>
      <c r="D28" s="10" t="s">
        <v>27</v>
      </c>
      <c r="E28" s="13">
        <v>10.5</v>
      </c>
      <c r="F28" s="13">
        <f t="shared" si="0"/>
        <v>6.0245901639344259</v>
      </c>
      <c r="G28" s="13">
        <f t="shared" si="1"/>
        <v>0</v>
      </c>
      <c r="H28" s="13"/>
      <c r="I28" s="24">
        <f t="shared" si="2"/>
        <v>0</v>
      </c>
      <c r="J28" s="13"/>
    </row>
    <row r="29" spans="1:10" x14ac:dyDescent="0.3">
      <c r="A29" s="11" t="s">
        <v>67</v>
      </c>
      <c r="B29" s="11">
        <f t="shared" si="3"/>
        <v>0</v>
      </c>
      <c r="C29" s="12" t="s">
        <v>68</v>
      </c>
      <c r="D29" s="14" t="s">
        <v>38</v>
      </c>
      <c r="E29" s="13">
        <v>13.5</v>
      </c>
      <c r="F29" s="13">
        <f t="shared" si="0"/>
        <v>7.7459016393442628</v>
      </c>
      <c r="G29" s="13">
        <f t="shared" si="1"/>
        <v>0</v>
      </c>
      <c r="H29" s="13"/>
      <c r="I29" s="24">
        <f t="shared" si="2"/>
        <v>0</v>
      </c>
      <c r="J29" s="13"/>
    </row>
    <row r="30" spans="1:10" hidden="1" x14ac:dyDescent="0.3">
      <c r="A30" s="11" t="s">
        <v>69</v>
      </c>
      <c r="B30" s="11">
        <f t="shared" si="3"/>
        <v>0</v>
      </c>
      <c r="C30" s="12" t="s">
        <v>70</v>
      </c>
      <c r="D30" s="14" t="s">
        <v>13</v>
      </c>
      <c r="E30" s="13">
        <v>13.3</v>
      </c>
      <c r="F30" s="13">
        <f t="shared" si="0"/>
        <v>7.6311475409836076</v>
      </c>
      <c r="G30" s="13">
        <f t="shared" si="1"/>
        <v>0</v>
      </c>
      <c r="H30" s="13"/>
      <c r="I30" s="24">
        <f t="shared" si="2"/>
        <v>0</v>
      </c>
      <c r="J30" s="13"/>
    </row>
    <row r="31" spans="1:10" hidden="1" x14ac:dyDescent="0.3">
      <c r="A31" s="11" t="s">
        <v>71</v>
      </c>
      <c r="B31" s="11">
        <f t="shared" si="3"/>
        <v>0</v>
      </c>
      <c r="C31" s="12" t="s">
        <v>72</v>
      </c>
      <c r="D31" s="10" t="s">
        <v>13</v>
      </c>
      <c r="E31" s="13">
        <v>23.5</v>
      </c>
      <c r="F31" s="13">
        <f t="shared" si="0"/>
        <v>13.483606557377049</v>
      </c>
      <c r="G31" s="13">
        <f t="shared" si="1"/>
        <v>0</v>
      </c>
      <c r="H31" s="13"/>
      <c r="I31" s="24">
        <f t="shared" si="2"/>
        <v>0</v>
      </c>
      <c r="J31" s="13"/>
    </row>
    <row r="32" spans="1:10" hidden="1" x14ac:dyDescent="0.3">
      <c r="A32" s="11" t="s">
        <v>73</v>
      </c>
      <c r="B32" s="11">
        <f t="shared" si="3"/>
        <v>0</v>
      </c>
      <c r="C32" s="12" t="s">
        <v>74</v>
      </c>
      <c r="D32" s="10" t="s">
        <v>13</v>
      </c>
      <c r="E32" s="13">
        <v>18.600000000000001</v>
      </c>
      <c r="F32" s="13">
        <f t="shared" si="0"/>
        <v>10.672131147540984</v>
      </c>
      <c r="G32" s="13">
        <f t="shared" si="1"/>
        <v>0</v>
      </c>
      <c r="H32" s="13"/>
      <c r="I32" s="24">
        <f t="shared" si="2"/>
        <v>0</v>
      </c>
      <c r="J32" s="13"/>
    </row>
    <row r="33" spans="1:10" hidden="1" x14ac:dyDescent="0.3">
      <c r="A33" s="11" t="s">
        <v>75</v>
      </c>
      <c r="B33" s="11">
        <f t="shared" si="3"/>
        <v>0</v>
      </c>
      <c r="C33" s="12" t="s">
        <v>76</v>
      </c>
      <c r="D33" s="10" t="s">
        <v>13</v>
      </c>
      <c r="E33" s="13">
        <v>18.600000000000001</v>
      </c>
      <c r="F33" s="13">
        <f t="shared" si="0"/>
        <v>10.672131147540984</v>
      </c>
      <c r="G33" s="13">
        <f t="shared" si="1"/>
        <v>0</v>
      </c>
      <c r="H33" s="13"/>
      <c r="I33" s="24">
        <f t="shared" si="2"/>
        <v>0</v>
      </c>
      <c r="J33" s="13"/>
    </row>
    <row r="34" spans="1:10" x14ac:dyDescent="0.3">
      <c r="A34" s="33" t="s">
        <v>69</v>
      </c>
      <c r="B34" s="11">
        <f t="shared" si="3"/>
        <v>0</v>
      </c>
      <c r="C34" s="12" t="s">
        <v>304</v>
      </c>
      <c r="D34" s="10" t="s">
        <v>13</v>
      </c>
      <c r="E34" s="13">
        <v>13.3</v>
      </c>
      <c r="F34" s="13">
        <f t="shared" si="0"/>
        <v>7.6311475409836076</v>
      </c>
      <c r="G34" s="13">
        <f t="shared" si="1"/>
        <v>0</v>
      </c>
      <c r="H34" s="13"/>
      <c r="I34" s="24">
        <f t="shared" si="2"/>
        <v>0</v>
      </c>
      <c r="J34" s="13"/>
    </row>
    <row r="35" spans="1:10" x14ac:dyDescent="0.3">
      <c r="A35" s="33" t="s">
        <v>294</v>
      </c>
      <c r="B35" s="11">
        <f>SUM(K35:AC35)</f>
        <v>0</v>
      </c>
      <c r="C35" s="12" t="s">
        <v>305</v>
      </c>
      <c r="D35" s="10" t="s">
        <v>13</v>
      </c>
      <c r="E35" s="13">
        <v>16.3</v>
      </c>
      <c r="F35" s="13">
        <f t="shared" si="0"/>
        <v>9.3524590163934427</v>
      </c>
      <c r="G35" s="13">
        <f t="shared" si="1"/>
        <v>0</v>
      </c>
      <c r="H35" s="13"/>
      <c r="I35" s="24">
        <f t="shared" si="2"/>
        <v>0</v>
      </c>
      <c r="J35" s="13"/>
    </row>
    <row r="36" spans="1:10" x14ac:dyDescent="0.3">
      <c r="A36" s="33" t="s">
        <v>303</v>
      </c>
      <c r="B36" s="11">
        <f>SUM(K36:AC36)</f>
        <v>0</v>
      </c>
      <c r="C36" s="12" t="s">
        <v>306</v>
      </c>
      <c r="D36" s="10" t="s">
        <v>13</v>
      </c>
      <c r="E36" s="13">
        <v>23.5</v>
      </c>
      <c r="F36" s="13">
        <f t="shared" si="0"/>
        <v>13.483606557377049</v>
      </c>
      <c r="G36" s="13">
        <f t="shared" si="1"/>
        <v>0</v>
      </c>
      <c r="H36" s="13"/>
      <c r="I36" s="24">
        <f t="shared" si="2"/>
        <v>0</v>
      </c>
      <c r="J36" s="13"/>
    </row>
    <row r="37" spans="1:10" x14ac:dyDescent="0.3">
      <c r="A37" s="11" t="s">
        <v>73</v>
      </c>
      <c r="B37" s="11">
        <f>SUM(K37:AC37)</f>
        <v>0</v>
      </c>
      <c r="C37" s="12" t="s">
        <v>307</v>
      </c>
      <c r="D37" s="10" t="s">
        <v>13</v>
      </c>
      <c r="E37" s="13">
        <v>18.600000000000001</v>
      </c>
      <c r="F37" s="13">
        <f t="shared" si="0"/>
        <v>10.672131147540984</v>
      </c>
      <c r="G37" s="13">
        <f t="shared" si="1"/>
        <v>0</v>
      </c>
      <c r="H37" s="13"/>
      <c r="I37" s="24">
        <f t="shared" si="2"/>
        <v>0</v>
      </c>
      <c r="J37" s="13"/>
    </row>
    <row r="38" spans="1:10" x14ac:dyDescent="0.3">
      <c r="A38" s="11" t="s">
        <v>75</v>
      </c>
      <c r="B38" s="11">
        <f>SUM(K38:AC38)</f>
        <v>0</v>
      </c>
      <c r="C38" s="12" t="s">
        <v>308</v>
      </c>
      <c r="D38" s="10" t="s">
        <v>13</v>
      </c>
      <c r="E38" s="13">
        <v>18.600000000000001</v>
      </c>
      <c r="F38" s="13">
        <f t="shared" si="0"/>
        <v>10.672131147540984</v>
      </c>
      <c r="G38" s="13">
        <f t="shared" si="1"/>
        <v>0</v>
      </c>
      <c r="H38" s="13"/>
      <c r="I38" s="24">
        <f t="shared" si="2"/>
        <v>0</v>
      </c>
      <c r="J38" s="13"/>
    </row>
    <row r="39" spans="1:10" x14ac:dyDescent="0.3">
      <c r="A39" s="11" t="s">
        <v>77</v>
      </c>
      <c r="B39" s="11">
        <f>SUM(K39:AC39)</f>
        <v>0</v>
      </c>
      <c r="C39" s="12" t="s">
        <v>78</v>
      </c>
      <c r="D39" s="14" t="s">
        <v>27</v>
      </c>
      <c r="E39" s="13">
        <v>9.9</v>
      </c>
      <c r="F39" s="13">
        <f t="shared" si="0"/>
        <v>5.6803278688524594</v>
      </c>
      <c r="G39" s="13">
        <f t="shared" si="1"/>
        <v>0</v>
      </c>
      <c r="H39" s="13"/>
      <c r="I39" s="24">
        <f t="shared" si="2"/>
        <v>0</v>
      </c>
      <c r="J39" s="13"/>
    </row>
    <row r="40" spans="1:10" x14ac:dyDescent="0.3">
      <c r="A40" s="11" t="s">
        <v>79</v>
      </c>
      <c r="B40" s="11">
        <f t="shared" si="3"/>
        <v>0</v>
      </c>
      <c r="C40" s="12" t="s">
        <v>80</v>
      </c>
      <c r="D40" s="14" t="s">
        <v>27</v>
      </c>
      <c r="E40" s="13">
        <v>9.9</v>
      </c>
      <c r="F40" s="13">
        <f t="shared" si="0"/>
        <v>5.6803278688524594</v>
      </c>
      <c r="G40" s="13">
        <f t="shared" si="1"/>
        <v>0</v>
      </c>
      <c r="H40" s="13"/>
      <c r="I40" s="24">
        <f t="shared" si="2"/>
        <v>0</v>
      </c>
      <c r="J40" s="13"/>
    </row>
    <row r="41" spans="1:10" x14ac:dyDescent="0.3">
      <c r="A41" s="11" t="s">
        <v>81</v>
      </c>
      <c r="B41" s="11">
        <f t="shared" si="3"/>
        <v>0</v>
      </c>
      <c r="C41" s="12" t="s">
        <v>82</v>
      </c>
      <c r="D41" s="10" t="s">
        <v>27</v>
      </c>
      <c r="E41" s="13">
        <v>8.9</v>
      </c>
      <c r="F41" s="13">
        <f t="shared" si="0"/>
        <v>5.1065573770491808</v>
      </c>
      <c r="G41" s="13">
        <f t="shared" si="1"/>
        <v>0</v>
      </c>
      <c r="H41" s="13"/>
      <c r="I41" s="24">
        <f t="shared" si="2"/>
        <v>0</v>
      </c>
      <c r="J41" s="13"/>
    </row>
    <row r="42" spans="1:10" x14ac:dyDescent="0.3">
      <c r="A42" s="11" t="s">
        <v>83</v>
      </c>
      <c r="B42" s="11">
        <f t="shared" si="3"/>
        <v>0</v>
      </c>
      <c r="C42" s="12" t="s">
        <v>84</v>
      </c>
      <c r="D42" s="10" t="s">
        <v>20</v>
      </c>
      <c r="E42" s="13">
        <v>14.5</v>
      </c>
      <c r="F42" s="13">
        <f t="shared" si="0"/>
        <v>8.3196721311475414</v>
      </c>
      <c r="G42" s="13">
        <f t="shared" si="1"/>
        <v>0</v>
      </c>
      <c r="H42" s="13"/>
      <c r="I42" s="24">
        <f t="shared" si="2"/>
        <v>0</v>
      </c>
      <c r="J42" s="13"/>
    </row>
    <row r="43" spans="1:10" x14ac:dyDescent="0.3">
      <c r="A43" s="11" t="s">
        <v>316</v>
      </c>
      <c r="B43" s="11">
        <f t="shared" si="3"/>
        <v>0</v>
      </c>
      <c r="C43" s="19" t="s">
        <v>317</v>
      </c>
      <c r="D43" s="17" t="s">
        <v>13</v>
      </c>
      <c r="E43" s="13">
        <v>16.899999999999999</v>
      </c>
      <c r="F43" s="13">
        <f t="shared" si="0"/>
        <v>9.6967213114754092</v>
      </c>
      <c r="G43" s="13">
        <f t="shared" si="1"/>
        <v>0</v>
      </c>
      <c r="H43" s="13"/>
      <c r="I43" s="24">
        <f t="shared" si="2"/>
        <v>0</v>
      </c>
      <c r="J43" s="13"/>
    </row>
    <row r="44" spans="1:10" x14ac:dyDescent="0.3">
      <c r="A44" s="11" t="s">
        <v>85</v>
      </c>
      <c r="B44" s="11">
        <f t="shared" si="3"/>
        <v>0</v>
      </c>
      <c r="C44" s="12" t="s">
        <v>86</v>
      </c>
      <c r="D44" s="10" t="s">
        <v>45</v>
      </c>
      <c r="E44" s="13">
        <v>17.5</v>
      </c>
      <c r="F44" s="13">
        <f t="shared" si="0"/>
        <v>10.040983606557379</v>
      </c>
      <c r="G44" s="13">
        <f t="shared" si="1"/>
        <v>0</v>
      </c>
      <c r="H44" s="13"/>
      <c r="I44" s="24">
        <f t="shared" si="2"/>
        <v>0</v>
      </c>
      <c r="J44" s="13"/>
    </row>
    <row r="45" spans="1:10" x14ac:dyDescent="0.3">
      <c r="A45" s="11" t="s">
        <v>87</v>
      </c>
      <c r="B45" s="11">
        <f t="shared" si="3"/>
        <v>0</v>
      </c>
      <c r="C45" s="12" t="s">
        <v>88</v>
      </c>
      <c r="D45" s="10" t="s">
        <v>89</v>
      </c>
      <c r="E45" s="13">
        <v>8.1999999999999993</v>
      </c>
      <c r="F45" s="13">
        <f t="shared" si="0"/>
        <v>4.7049180327868854</v>
      </c>
      <c r="G45" s="13">
        <f t="shared" si="1"/>
        <v>0</v>
      </c>
      <c r="H45" s="13"/>
      <c r="I45" s="24">
        <f t="shared" si="2"/>
        <v>0</v>
      </c>
      <c r="J45" s="13"/>
    </row>
    <row r="46" spans="1:10" x14ac:dyDescent="0.3">
      <c r="A46" s="11" t="s">
        <v>90</v>
      </c>
      <c r="B46" s="11">
        <f t="shared" si="3"/>
        <v>0</v>
      </c>
      <c r="C46" s="12" t="s">
        <v>88</v>
      </c>
      <c r="D46" s="10" t="s">
        <v>20</v>
      </c>
      <c r="E46" s="13">
        <v>12.2</v>
      </c>
      <c r="F46" s="13">
        <f t="shared" si="0"/>
        <v>7</v>
      </c>
      <c r="G46" s="13">
        <f t="shared" si="1"/>
        <v>0</v>
      </c>
      <c r="H46" s="13"/>
      <c r="I46" s="24">
        <f t="shared" si="2"/>
        <v>0</v>
      </c>
      <c r="J46" s="13"/>
    </row>
    <row r="47" spans="1:10" x14ac:dyDescent="0.3">
      <c r="A47" s="11" t="s">
        <v>91</v>
      </c>
      <c r="B47" s="11">
        <f t="shared" si="3"/>
        <v>0</v>
      </c>
      <c r="C47" s="12" t="s">
        <v>92</v>
      </c>
      <c r="D47" s="10" t="s">
        <v>89</v>
      </c>
      <c r="E47" s="13">
        <v>8.1999999999999993</v>
      </c>
      <c r="F47" s="13">
        <f t="shared" si="0"/>
        <v>4.7049180327868854</v>
      </c>
      <c r="G47" s="13">
        <f t="shared" si="1"/>
        <v>0</v>
      </c>
      <c r="H47" s="13"/>
      <c r="I47" s="24">
        <f t="shared" si="2"/>
        <v>0</v>
      </c>
      <c r="J47" s="13"/>
    </row>
    <row r="48" spans="1:10" x14ac:dyDescent="0.3">
      <c r="A48" s="11" t="s">
        <v>93</v>
      </c>
      <c r="B48" s="11">
        <f t="shared" si="3"/>
        <v>0</v>
      </c>
      <c r="C48" s="12" t="s">
        <v>94</v>
      </c>
      <c r="D48" s="10" t="s">
        <v>95</v>
      </c>
      <c r="E48" s="13">
        <v>6</v>
      </c>
      <c r="F48" s="13">
        <f t="shared" si="0"/>
        <v>3.442622950819672</v>
      </c>
      <c r="G48" s="13">
        <f t="shared" si="1"/>
        <v>0</v>
      </c>
      <c r="H48" s="13"/>
      <c r="I48" s="24">
        <f t="shared" si="2"/>
        <v>0</v>
      </c>
      <c r="J48" s="13"/>
    </row>
    <row r="49" spans="1:10" x14ac:dyDescent="0.3">
      <c r="A49" s="11" t="s">
        <v>96</v>
      </c>
      <c r="B49" s="11">
        <f t="shared" si="3"/>
        <v>0</v>
      </c>
      <c r="C49" s="12" t="s">
        <v>97</v>
      </c>
      <c r="D49" s="10" t="s">
        <v>45</v>
      </c>
      <c r="E49" s="13">
        <v>14</v>
      </c>
      <c r="F49" s="13">
        <f t="shared" si="0"/>
        <v>8.0327868852459012</v>
      </c>
      <c r="G49" s="13">
        <f t="shared" si="1"/>
        <v>0</v>
      </c>
      <c r="H49" s="13"/>
      <c r="I49" s="24">
        <f t="shared" si="2"/>
        <v>0</v>
      </c>
      <c r="J49" s="13"/>
    </row>
    <row r="50" spans="1:10" x14ac:dyDescent="0.3">
      <c r="A50" s="11" t="s">
        <v>98</v>
      </c>
      <c r="B50" s="11">
        <f t="shared" si="3"/>
        <v>0</v>
      </c>
      <c r="C50" s="12" t="s">
        <v>99</v>
      </c>
      <c r="D50" s="10" t="s">
        <v>38</v>
      </c>
      <c r="E50" s="13">
        <v>14</v>
      </c>
      <c r="F50" s="13">
        <f t="shared" si="0"/>
        <v>8.0327868852459012</v>
      </c>
      <c r="G50" s="13">
        <f t="shared" si="1"/>
        <v>0</v>
      </c>
      <c r="H50" s="13"/>
      <c r="I50" s="24">
        <f t="shared" si="2"/>
        <v>0</v>
      </c>
      <c r="J50" s="13"/>
    </row>
    <row r="51" spans="1:10" x14ac:dyDescent="0.3">
      <c r="A51" s="11" t="s">
        <v>100</v>
      </c>
      <c r="B51" s="11">
        <f t="shared" si="3"/>
        <v>0</v>
      </c>
      <c r="C51" s="12" t="s">
        <v>101</v>
      </c>
      <c r="D51" s="10" t="s">
        <v>38</v>
      </c>
      <c r="E51" s="13">
        <v>14</v>
      </c>
      <c r="F51" s="13">
        <f t="shared" si="0"/>
        <v>8.0327868852459012</v>
      </c>
      <c r="G51" s="13">
        <f t="shared" si="1"/>
        <v>0</v>
      </c>
      <c r="H51" s="13"/>
      <c r="I51" s="24">
        <f t="shared" si="2"/>
        <v>0</v>
      </c>
      <c r="J51" s="13"/>
    </row>
    <row r="52" spans="1:10" x14ac:dyDescent="0.3">
      <c r="A52" s="11" t="s">
        <v>102</v>
      </c>
      <c r="B52" s="11">
        <f t="shared" si="3"/>
        <v>0</v>
      </c>
      <c r="C52" s="12" t="s">
        <v>103</v>
      </c>
      <c r="D52" s="14" t="s">
        <v>38</v>
      </c>
      <c r="E52" s="13">
        <v>14</v>
      </c>
      <c r="F52" s="13">
        <f t="shared" si="0"/>
        <v>8.0327868852459012</v>
      </c>
      <c r="G52" s="13">
        <f t="shared" si="1"/>
        <v>0</v>
      </c>
      <c r="H52" s="13"/>
      <c r="I52" s="24">
        <f t="shared" si="2"/>
        <v>0</v>
      </c>
      <c r="J52" s="13"/>
    </row>
    <row r="53" spans="1:10" x14ac:dyDescent="0.3">
      <c r="A53" s="11" t="s">
        <v>105</v>
      </c>
      <c r="B53" s="11">
        <f t="shared" si="3"/>
        <v>0</v>
      </c>
      <c r="C53" s="12" t="s">
        <v>106</v>
      </c>
      <c r="D53" s="10" t="s">
        <v>89</v>
      </c>
      <c r="E53" s="13">
        <v>13.5</v>
      </c>
      <c r="F53" s="13">
        <f t="shared" si="0"/>
        <v>7.7459016393442628</v>
      </c>
      <c r="G53" s="13">
        <f t="shared" si="1"/>
        <v>0</v>
      </c>
      <c r="H53" s="13"/>
      <c r="I53" s="24">
        <f t="shared" si="2"/>
        <v>0</v>
      </c>
      <c r="J53" s="13"/>
    </row>
    <row r="54" spans="1:10" x14ac:dyDescent="0.3">
      <c r="A54" s="11" t="s">
        <v>107</v>
      </c>
      <c r="B54" s="11">
        <f t="shared" si="3"/>
        <v>0</v>
      </c>
      <c r="C54" s="12" t="s">
        <v>108</v>
      </c>
      <c r="D54" s="10" t="s">
        <v>38</v>
      </c>
      <c r="E54" s="13">
        <v>9.5</v>
      </c>
      <c r="F54" s="13">
        <f t="shared" si="0"/>
        <v>5.4508196721311482</v>
      </c>
      <c r="G54" s="13">
        <f t="shared" si="1"/>
        <v>0</v>
      </c>
      <c r="H54" s="13"/>
      <c r="I54" s="24">
        <f t="shared" si="2"/>
        <v>0</v>
      </c>
      <c r="J54" s="13"/>
    </row>
    <row r="55" spans="1:10" x14ac:dyDescent="0.3">
      <c r="A55" s="11" t="s">
        <v>109</v>
      </c>
      <c r="B55" s="11">
        <f t="shared" si="3"/>
        <v>0</v>
      </c>
      <c r="C55" s="12" t="s">
        <v>110</v>
      </c>
      <c r="D55" s="10" t="s">
        <v>104</v>
      </c>
      <c r="E55" s="13">
        <v>10.5</v>
      </c>
      <c r="F55" s="13">
        <f t="shared" si="0"/>
        <v>6.0245901639344259</v>
      </c>
      <c r="G55" s="13">
        <f t="shared" si="1"/>
        <v>0</v>
      </c>
      <c r="H55" s="13"/>
      <c r="I55" s="24">
        <f t="shared" si="2"/>
        <v>0</v>
      </c>
      <c r="J55" s="13"/>
    </row>
    <row r="56" spans="1:10" x14ac:dyDescent="0.3">
      <c r="A56" s="11" t="s">
        <v>111</v>
      </c>
      <c r="B56" s="11">
        <f t="shared" si="3"/>
        <v>0</v>
      </c>
      <c r="C56" s="12" t="s">
        <v>112</v>
      </c>
      <c r="D56" s="10" t="s">
        <v>89</v>
      </c>
      <c r="E56" s="13">
        <v>13.9</v>
      </c>
      <c r="F56" s="13">
        <f t="shared" si="0"/>
        <v>7.9754098360655741</v>
      </c>
      <c r="G56" s="13">
        <f t="shared" si="1"/>
        <v>0</v>
      </c>
      <c r="H56" s="13"/>
      <c r="I56" s="24">
        <f t="shared" si="2"/>
        <v>0</v>
      </c>
      <c r="J56" s="13"/>
    </row>
    <row r="57" spans="1:10" x14ac:dyDescent="0.3">
      <c r="A57" s="11" t="s">
        <v>113</v>
      </c>
      <c r="B57" s="11">
        <f t="shared" si="3"/>
        <v>0</v>
      </c>
      <c r="C57" s="12" t="s">
        <v>114</v>
      </c>
      <c r="D57" s="10" t="s">
        <v>89</v>
      </c>
      <c r="E57" s="13">
        <v>13.9</v>
      </c>
      <c r="F57" s="13">
        <f t="shared" si="0"/>
        <v>7.9754098360655741</v>
      </c>
      <c r="G57" s="13">
        <f t="shared" si="1"/>
        <v>0</v>
      </c>
      <c r="H57" s="13"/>
      <c r="I57" s="24">
        <f t="shared" si="2"/>
        <v>0</v>
      </c>
      <c r="J57" s="13"/>
    </row>
    <row r="58" spans="1:10" x14ac:dyDescent="0.3">
      <c r="A58" s="11" t="s">
        <v>115</v>
      </c>
      <c r="B58" s="11">
        <f t="shared" si="3"/>
        <v>0</v>
      </c>
      <c r="C58" s="12" t="s">
        <v>116</v>
      </c>
      <c r="D58" s="10" t="s">
        <v>89</v>
      </c>
      <c r="E58" s="13">
        <v>14.9</v>
      </c>
      <c r="F58" s="13">
        <f t="shared" si="0"/>
        <v>8.5491803278688536</v>
      </c>
      <c r="G58" s="13">
        <f t="shared" si="1"/>
        <v>0</v>
      </c>
      <c r="H58" s="13"/>
      <c r="I58" s="24">
        <f t="shared" si="2"/>
        <v>0</v>
      </c>
      <c r="J58" s="13"/>
    </row>
    <row r="59" spans="1:10" x14ac:dyDescent="0.3">
      <c r="A59" s="11" t="s">
        <v>117</v>
      </c>
      <c r="B59" s="11">
        <f t="shared" si="3"/>
        <v>0</v>
      </c>
      <c r="C59" s="12" t="s">
        <v>118</v>
      </c>
      <c r="D59" s="10" t="s">
        <v>89</v>
      </c>
      <c r="E59" s="13">
        <v>16</v>
      </c>
      <c r="F59" s="13">
        <f t="shared" si="0"/>
        <v>9.1803278688524586</v>
      </c>
      <c r="G59" s="13">
        <f t="shared" si="1"/>
        <v>0</v>
      </c>
      <c r="H59" s="13"/>
      <c r="I59" s="24">
        <f t="shared" si="2"/>
        <v>0</v>
      </c>
      <c r="J59" s="13"/>
    </row>
    <row r="60" spans="1:10" x14ac:dyDescent="0.3">
      <c r="A60" s="11" t="s">
        <v>119</v>
      </c>
      <c r="B60" s="11">
        <f t="shared" si="3"/>
        <v>0</v>
      </c>
      <c r="C60" s="12" t="s">
        <v>120</v>
      </c>
      <c r="D60" s="10" t="s">
        <v>89</v>
      </c>
      <c r="E60" s="13">
        <v>16</v>
      </c>
      <c r="F60" s="13">
        <f t="shared" si="0"/>
        <v>9.1803278688524586</v>
      </c>
      <c r="G60" s="13">
        <f t="shared" si="1"/>
        <v>0</v>
      </c>
      <c r="H60" s="13"/>
      <c r="I60" s="24">
        <f t="shared" si="2"/>
        <v>0</v>
      </c>
      <c r="J60" s="13"/>
    </row>
    <row r="61" spans="1:10" x14ac:dyDescent="0.3">
      <c r="A61" s="11" t="s">
        <v>121</v>
      </c>
      <c r="B61" s="11">
        <f t="shared" si="3"/>
        <v>0</v>
      </c>
      <c r="C61" s="12" t="s">
        <v>122</v>
      </c>
      <c r="D61" s="10" t="s">
        <v>20</v>
      </c>
      <c r="E61" s="13">
        <v>11.2</v>
      </c>
      <c r="F61" s="13">
        <f t="shared" si="0"/>
        <v>6.4262295081967213</v>
      </c>
      <c r="G61" s="13">
        <f t="shared" si="1"/>
        <v>0</v>
      </c>
      <c r="H61" s="13"/>
      <c r="I61" s="24">
        <f t="shared" si="2"/>
        <v>0</v>
      </c>
      <c r="J61" s="13"/>
    </row>
    <row r="62" spans="1:10" x14ac:dyDescent="0.3">
      <c r="A62" s="11" t="s">
        <v>123</v>
      </c>
      <c r="B62" s="11">
        <f t="shared" si="3"/>
        <v>0</v>
      </c>
      <c r="C62" s="12" t="s">
        <v>124</v>
      </c>
      <c r="D62" s="10" t="s">
        <v>27</v>
      </c>
      <c r="E62" s="13">
        <v>17.5</v>
      </c>
      <c r="F62" s="13">
        <f t="shared" si="0"/>
        <v>10.040983606557379</v>
      </c>
      <c r="G62" s="13">
        <f t="shared" si="1"/>
        <v>0</v>
      </c>
      <c r="H62" s="13"/>
      <c r="I62" s="24">
        <f t="shared" si="2"/>
        <v>0</v>
      </c>
      <c r="J62" s="13"/>
    </row>
    <row r="63" spans="1:10" s="40" customFormat="1" x14ac:dyDescent="0.3">
      <c r="A63" s="35" t="s">
        <v>125</v>
      </c>
      <c r="B63" s="35">
        <f t="shared" si="3"/>
        <v>0</v>
      </c>
      <c r="C63" s="36" t="s">
        <v>309</v>
      </c>
      <c r="D63" s="37" t="s">
        <v>126</v>
      </c>
      <c r="E63" s="38">
        <v>18.5</v>
      </c>
      <c r="F63" s="38">
        <f t="shared" si="0"/>
        <v>10.614754098360656</v>
      </c>
      <c r="G63" s="38">
        <f t="shared" si="1"/>
        <v>0</v>
      </c>
      <c r="H63" s="38"/>
      <c r="I63" s="39">
        <f t="shared" si="2"/>
        <v>0</v>
      </c>
      <c r="J63" s="38"/>
    </row>
    <row r="64" spans="1:10" x14ac:dyDescent="0.3">
      <c r="A64" s="11" t="s">
        <v>127</v>
      </c>
      <c r="B64" s="11">
        <f t="shared" si="3"/>
        <v>0</v>
      </c>
      <c r="C64" s="12" t="s">
        <v>128</v>
      </c>
      <c r="D64" s="10" t="s">
        <v>104</v>
      </c>
      <c r="E64" s="13">
        <v>19</v>
      </c>
      <c r="F64" s="13">
        <f t="shared" si="0"/>
        <v>10.901639344262296</v>
      </c>
      <c r="G64" s="13">
        <f t="shared" si="1"/>
        <v>0</v>
      </c>
      <c r="H64" s="13"/>
      <c r="I64" s="24">
        <f t="shared" si="2"/>
        <v>0</v>
      </c>
      <c r="J64" s="13"/>
    </row>
    <row r="65" spans="1:10" x14ac:dyDescent="0.3">
      <c r="A65" s="11" t="s">
        <v>129</v>
      </c>
      <c r="B65" s="11">
        <f t="shared" si="3"/>
        <v>0</v>
      </c>
      <c r="C65" s="12" t="s">
        <v>130</v>
      </c>
      <c r="D65" s="10" t="s">
        <v>89</v>
      </c>
      <c r="E65" s="13">
        <v>20.5</v>
      </c>
      <c r="F65" s="13">
        <f t="shared" ref="F65:F130" si="5">(E65/1.22)-(E65/1.22*30%)</f>
        <v>11.762295081967213</v>
      </c>
      <c r="G65" s="13">
        <f t="shared" ref="G65:G130" si="6">B65*F65</f>
        <v>0</v>
      </c>
      <c r="H65" s="13"/>
      <c r="I65" s="24">
        <f t="shared" ref="I65:I125" si="7">G65*22% +(G65)</f>
        <v>0</v>
      </c>
      <c r="J65" s="13"/>
    </row>
    <row r="66" spans="1:10" x14ac:dyDescent="0.3">
      <c r="A66" s="11" t="s">
        <v>131</v>
      </c>
      <c r="B66" s="11">
        <f t="shared" si="3"/>
        <v>0</v>
      </c>
      <c r="C66" s="12" t="s">
        <v>132</v>
      </c>
      <c r="D66" s="14" t="s">
        <v>89</v>
      </c>
      <c r="E66" s="13">
        <v>20.5</v>
      </c>
      <c r="F66" s="13">
        <f t="shared" si="5"/>
        <v>11.762295081967213</v>
      </c>
      <c r="G66" s="13">
        <f t="shared" si="6"/>
        <v>0</v>
      </c>
      <c r="H66" s="13"/>
      <c r="I66" s="24">
        <f t="shared" si="7"/>
        <v>0</v>
      </c>
      <c r="J66" s="13"/>
    </row>
    <row r="67" spans="1:10" x14ac:dyDescent="0.3">
      <c r="A67" s="11" t="s">
        <v>133</v>
      </c>
      <c r="B67" s="11">
        <f t="shared" si="3"/>
        <v>0</v>
      </c>
      <c r="C67" s="12" t="s">
        <v>134</v>
      </c>
      <c r="D67" s="14" t="s">
        <v>89</v>
      </c>
      <c r="E67" s="13">
        <v>21.5</v>
      </c>
      <c r="F67" s="13">
        <f t="shared" si="5"/>
        <v>12.33606557377049</v>
      </c>
      <c r="G67" s="13">
        <f t="shared" si="6"/>
        <v>0</v>
      </c>
      <c r="H67" s="13"/>
      <c r="I67" s="24">
        <f t="shared" si="7"/>
        <v>0</v>
      </c>
      <c r="J67" s="13"/>
    </row>
    <row r="68" spans="1:10" x14ac:dyDescent="0.3">
      <c r="A68" s="11" t="s">
        <v>135</v>
      </c>
      <c r="B68" s="11">
        <f t="shared" si="3"/>
        <v>0</v>
      </c>
      <c r="C68" s="12" t="s">
        <v>136</v>
      </c>
      <c r="D68" s="14" t="s">
        <v>104</v>
      </c>
      <c r="E68" s="13">
        <v>25</v>
      </c>
      <c r="F68" s="13">
        <f t="shared" si="5"/>
        <v>14.344262295081968</v>
      </c>
      <c r="G68" s="13">
        <f t="shared" si="6"/>
        <v>0</v>
      </c>
      <c r="H68" s="13"/>
      <c r="I68" s="24">
        <f t="shared" si="7"/>
        <v>0</v>
      </c>
      <c r="J68" s="13"/>
    </row>
    <row r="69" spans="1:10" x14ac:dyDescent="0.3">
      <c r="A69" s="11" t="s">
        <v>137</v>
      </c>
      <c r="B69" s="11">
        <f t="shared" si="3"/>
        <v>0</v>
      </c>
      <c r="C69" s="12" t="s">
        <v>138</v>
      </c>
      <c r="D69" s="10" t="s">
        <v>89</v>
      </c>
      <c r="E69" s="13">
        <v>31.9</v>
      </c>
      <c r="F69" s="13">
        <f t="shared" si="5"/>
        <v>18.303278688524593</v>
      </c>
      <c r="G69" s="13">
        <f t="shared" si="6"/>
        <v>0</v>
      </c>
      <c r="H69" s="13"/>
      <c r="I69" s="24">
        <f t="shared" si="7"/>
        <v>0</v>
      </c>
      <c r="J69" s="13"/>
    </row>
    <row r="70" spans="1:10" x14ac:dyDescent="0.3">
      <c r="A70" s="11" t="s">
        <v>139</v>
      </c>
      <c r="B70" s="11">
        <f t="shared" ref="B70:B136" si="8">SUM(K70:AC70)</f>
        <v>0</v>
      </c>
      <c r="C70" s="12" t="s">
        <v>140</v>
      </c>
      <c r="D70" s="14" t="s">
        <v>89</v>
      </c>
      <c r="E70" s="13">
        <v>29</v>
      </c>
      <c r="F70" s="13">
        <f t="shared" si="5"/>
        <v>16.639344262295083</v>
      </c>
      <c r="G70" s="13">
        <f t="shared" si="6"/>
        <v>0</v>
      </c>
      <c r="H70" s="13"/>
      <c r="I70" s="24">
        <f t="shared" si="7"/>
        <v>0</v>
      </c>
      <c r="J70" s="13"/>
    </row>
    <row r="71" spans="1:10" x14ac:dyDescent="0.3">
      <c r="A71" s="11" t="s">
        <v>141</v>
      </c>
      <c r="B71" s="11">
        <f t="shared" si="8"/>
        <v>0</v>
      </c>
      <c r="C71" s="12" t="s">
        <v>142</v>
      </c>
      <c r="D71" s="14" t="s">
        <v>89</v>
      </c>
      <c r="E71" s="13">
        <v>26</v>
      </c>
      <c r="F71" s="13">
        <f t="shared" si="5"/>
        <v>14.918032786885247</v>
      </c>
      <c r="G71" s="13">
        <f t="shared" si="6"/>
        <v>0</v>
      </c>
      <c r="H71" s="13"/>
      <c r="I71" s="24">
        <f t="shared" si="7"/>
        <v>0</v>
      </c>
      <c r="J71" s="13"/>
    </row>
    <row r="72" spans="1:10" x14ac:dyDescent="0.3">
      <c r="A72" s="11" t="s">
        <v>143</v>
      </c>
      <c r="B72" s="11">
        <f t="shared" si="8"/>
        <v>0</v>
      </c>
      <c r="C72" s="12" t="s">
        <v>144</v>
      </c>
      <c r="D72" s="10" t="s">
        <v>89</v>
      </c>
      <c r="E72" s="13">
        <v>27</v>
      </c>
      <c r="F72" s="13">
        <f t="shared" si="5"/>
        <v>15.491803278688526</v>
      </c>
      <c r="G72" s="13">
        <f t="shared" si="6"/>
        <v>0</v>
      </c>
      <c r="H72" s="13"/>
      <c r="I72" s="24">
        <f t="shared" si="7"/>
        <v>0</v>
      </c>
      <c r="J72" s="13"/>
    </row>
    <row r="73" spans="1:10" x14ac:dyDescent="0.3">
      <c r="A73" s="11" t="s">
        <v>145</v>
      </c>
      <c r="B73" s="11">
        <f t="shared" si="8"/>
        <v>0</v>
      </c>
      <c r="C73" s="12" t="s">
        <v>146</v>
      </c>
      <c r="D73" s="10" t="s">
        <v>89</v>
      </c>
      <c r="E73" s="13">
        <v>31.9</v>
      </c>
      <c r="F73" s="13">
        <f t="shared" si="5"/>
        <v>18.303278688524593</v>
      </c>
      <c r="G73" s="13">
        <f t="shared" si="6"/>
        <v>0</v>
      </c>
      <c r="H73" s="13"/>
      <c r="I73" s="24">
        <f t="shared" si="7"/>
        <v>0</v>
      </c>
      <c r="J73" s="13"/>
    </row>
    <row r="74" spans="1:10" x14ac:dyDescent="0.3">
      <c r="A74" s="11" t="s">
        <v>147</v>
      </c>
      <c r="B74" s="11">
        <f t="shared" si="8"/>
        <v>0</v>
      </c>
      <c r="C74" s="12" t="s">
        <v>148</v>
      </c>
      <c r="D74" s="10" t="s">
        <v>104</v>
      </c>
      <c r="E74" s="13">
        <v>25</v>
      </c>
      <c r="F74" s="13">
        <f t="shared" si="5"/>
        <v>14.344262295081968</v>
      </c>
      <c r="G74" s="13">
        <f t="shared" si="6"/>
        <v>0</v>
      </c>
      <c r="H74" s="13"/>
      <c r="I74" s="24">
        <f t="shared" si="7"/>
        <v>0</v>
      </c>
      <c r="J74" s="13"/>
    </row>
    <row r="75" spans="1:10" x14ac:dyDescent="0.3">
      <c r="A75" s="11" t="s">
        <v>149</v>
      </c>
      <c r="B75" s="11">
        <f t="shared" si="8"/>
        <v>0</v>
      </c>
      <c r="C75" s="12" t="s">
        <v>150</v>
      </c>
      <c r="D75" s="14" t="s">
        <v>89</v>
      </c>
      <c r="E75" s="13">
        <v>25</v>
      </c>
      <c r="F75" s="13">
        <f t="shared" si="5"/>
        <v>14.344262295081968</v>
      </c>
      <c r="G75" s="13">
        <f t="shared" si="6"/>
        <v>0</v>
      </c>
      <c r="H75" s="13"/>
      <c r="I75" s="24">
        <f t="shared" si="7"/>
        <v>0</v>
      </c>
      <c r="J75" s="13"/>
    </row>
    <row r="76" spans="1:10" x14ac:dyDescent="0.3">
      <c r="A76" s="11" t="s">
        <v>151</v>
      </c>
      <c r="B76" s="11">
        <f t="shared" si="8"/>
        <v>0</v>
      </c>
      <c r="C76" s="12" t="s">
        <v>152</v>
      </c>
      <c r="D76" s="14" t="s">
        <v>89</v>
      </c>
      <c r="E76" s="13">
        <v>26</v>
      </c>
      <c r="F76" s="13">
        <f t="shared" si="5"/>
        <v>14.918032786885247</v>
      </c>
      <c r="G76" s="13">
        <f t="shared" si="6"/>
        <v>0</v>
      </c>
      <c r="H76" s="13"/>
      <c r="I76" s="24">
        <f t="shared" si="7"/>
        <v>0</v>
      </c>
      <c r="J76" s="13"/>
    </row>
    <row r="77" spans="1:10" x14ac:dyDescent="0.3">
      <c r="A77" s="11" t="s">
        <v>271</v>
      </c>
      <c r="B77" s="11">
        <f t="shared" si="8"/>
        <v>0</v>
      </c>
      <c r="C77" s="12" t="s">
        <v>275</v>
      </c>
      <c r="D77" s="14" t="s">
        <v>38</v>
      </c>
      <c r="E77" s="13">
        <v>8.9</v>
      </c>
      <c r="F77" s="13">
        <f t="shared" si="5"/>
        <v>5.1065573770491808</v>
      </c>
      <c r="G77" s="13">
        <f t="shared" si="6"/>
        <v>0</v>
      </c>
      <c r="H77" s="13"/>
      <c r="I77" s="24">
        <f t="shared" si="7"/>
        <v>0</v>
      </c>
      <c r="J77" s="13"/>
    </row>
    <row r="78" spans="1:10" x14ac:dyDescent="0.3">
      <c r="A78" s="11" t="s">
        <v>272</v>
      </c>
      <c r="B78" s="11">
        <f t="shared" si="8"/>
        <v>0</v>
      </c>
      <c r="C78" s="12" t="s">
        <v>276</v>
      </c>
      <c r="D78" s="14" t="s">
        <v>104</v>
      </c>
      <c r="E78" s="13">
        <v>12.9</v>
      </c>
      <c r="F78" s="13">
        <f t="shared" si="5"/>
        <v>7.4016393442622945</v>
      </c>
      <c r="G78" s="13">
        <f t="shared" si="6"/>
        <v>0</v>
      </c>
      <c r="H78" s="13"/>
      <c r="I78" s="24">
        <f t="shared" si="7"/>
        <v>0</v>
      </c>
      <c r="J78" s="13"/>
    </row>
    <row r="79" spans="1:10" x14ac:dyDescent="0.3">
      <c r="A79" s="11" t="s">
        <v>273</v>
      </c>
      <c r="B79" s="11">
        <f t="shared" si="8"/>
        <v>0</v>
      </c>
      <c r="C79" s="12" t="s">
        <v>277</v>
      </c>
      <c r="D79" s="14" t="s">
        <v>89</v>
      </c>
      <c r="E79" s="13">
        <v>12.9</v>
      </c>
      <c r="F79" s="13">
        <f t="shared" si="5"/>
        <v>7.4016393442622945</v>
      </c>
      <c r="G79" s="13">
        <f t="shared" si="6"/>
        <v>0</v>
      </c>
      <c r="H79" s="13"/>
      <c r="I79" s="24">
        <f t="shared" si="7"/>
        <v>0</v>
      </c>
      <c r="J79" s="13"/>
    </row>
    <row r="80" spans="1:10" x14ac:dyDescent="0.3">
      <c r="A80" s="11" t="s">
        <v>274</v>
      </c>
      <c r="B80" s="11">
        <f t="shared" si="8"/>
        <v>0</v>
      </c>
      <c r="C80" s="12" t="s">
        <v>278</v>
      </c>
      <c r="D80" s="14" t="s">
        <v>89</v>
      </c>
      <c r="E80" s="13">
        <v>12.9</v>
      </c>
      <c r="F80" s="13">
        <f t="shared" si="5"/>
        <v>7.4016393442622945</v>
      </c>
      <c r="G80" s="13">
        <f t="shared" si="6"/>
        <v>0</v>
      </c>
      <c r="H80" s="13"/>
      <c r="I80" s="24">
        <f t="shared" si="7"/>
        <v>0</v>
      </c>
      <c r="J80" s="13"/>
    </row>
    <row r="81" spans="1:10" x14ac:dyDescent="0.3">
      <c r="A81" s="11" t="s">
        <v>153</v>
      </c>
      <c r="B81" s="11">
        <f t="shared" si="8"/>
        <v>0</v>
      </c>
      <c r="C81" s="12" t="s">
        <v>154</v>
      </c>
      <c r="D81" s="14" t="s">
        <v>155</v>
      </c>
      <c r="E81" s="13">
        <v>6.5</v>
      </c>
      <c r="F81" s="13">
        <f t="shared" si="5"/>
        <v>3.7295081967213117</v>
      </c>
      <c r="G81" s="13">
        <f t="shared" si="6"/>
        <v>0</v>
      </c>
      <c r="H81" s="13"/>
      <c r="I81" s="24">
        <f t="shared" si="7"/>
        <v>0</v>
      </c>
      <c r="J81" s="13"/>
    </row>
    <row r="82" spans="1:10" x14ac:dyDescent="0.3">
      <c r="A82" s="11" t="s">
        <v>156</v>
      </c>
      <c r="B82" s="11">
        <f t="shared" si="8"/>
        <v>0</v>
      </c>
      <c r="C82" s="12" t="s">
        <v>157</v>
      </c>
      <c r="D82" s="14" t="s">
        <v>89</v>
      </c>
      <c r="E82" s="13">
        <v>12.5</v>
      </c>
      <c r="F82" s="13">
        <f>(E82/1.22)-(E82/1.22*30%)</f>
        <v>7.1721311475409841</v>
      </c>
      <c r="G82" s="13">
        <f>B82*F82</f>
        <v>0</v>
      </c>
      <c r="H82" s="13"/>
      <c r="I82" s="24">
        <f t="shared" si="7"/>
        <v>0</v>
      </c>
      <c r="J82" s="13"/>
    </row>
    <row r="83" spans="1:10" x14ac:dyDescent="0.3">
      <c r="A83" s="43" t="s">
        <v>311</v>
      </c>
      <c r="B83" s="11">
        <f t="shared" si="8"/>
        <v>0</v>
      </c>
      <c r="C83" s="42" t="s">
        <v>318</v>
      </c>
      <c r="D83" s="17" t="s">
        <v>312</v>
      </c>
      <c r="E83" s="13">
        <v>6.9</v>
      </c>
      <c r="F83" s="13">
        <f>(E83/1.22)-(E83/1.22*30%)</f>
        <v>3.9590163934426235</v>
      </c>
      <c r="G83" s="13">
        <f>B83*F83</f>
        <v>0</v>
      </c>
      <c r="H83" s="13"/>
      <c r="I83" s="24">
        <f t="shared" si="7"/>
        <v>0</v>
      </c>
      <c r="J83" s="13"/>
    </row>
    <row r="84" spans="1:10" x14ac:dyDescent="0.3">
      <c r="A84" s="43" t="s">
        <v>313</v>
      </c>
      <c r="B84" s="11">
        <f t="shared" si="8"/>
        <v>0</v>
      </c>
      <c r="C84" s="42" t="s">
        <v>319</v>
      </c>
      <c r="D84" s="17" t="s">
        <v>312</v>
      </c>
      <c r="E84" s="13">
        <v>6.9</v>
      </c>
      <c r="F84" s="13">
        <f>(E84/1.22)-(E84/1.22*30%)</f>
        <v>3.9590163934426235</v>
      </c>
      <c r="G84" s="13">
        <f>B84*F84</f>
        <v>0</v>
      </c>
      <c r="H84" s="13"/>
      <c r="I84" s="24">
        <f t="shared" si="7"/>
        <v>0</v>
      </c>
      <c r="J84" s="13"/>
    </row>
    <row r="85" spans="1:10" x14ac:dyDescent="0.3">
      <c r="A85" s="43" t="s">
        <v>314</v>
      </c>
      <c r="B85" s="11">
        <f t="shared" si="8"/>
        <v>0</v>
      </c>
      <c r="C85" s="42" t="s">
        <v>320</v>
      </c>
      <c r="D85" s="17" t="s">
        <v>312</v>
      </c>
      <c r="E85" s="13">
        <v>6.9</v>
      </c>
      <c r="F85" s="13">
        <f>(E85/1.22)-(E85/1.22*30%)</f>
        <v>3.9590163934426235</v>
      </c>
      <c r="G85" s="13">
        <f>B85*F85</f>
        <v>0</v>
      </c>
      <c r="H85" s="13"/>
      <c r="I85" s="24">
        <f t="shared" si="7"/>
        <v>0</v>
      </c>
      <c r="J85" s="13"/>
    </row>
    <row r="86" spans="1:10" x14ac:dyDescent="0.3">
      <c r="A86" s="43" t="s">
        <v>315</v>
      </c>
      <c r="B86" s="11">
        <f t="shared" si="8"/>
        <v>0</v>
      </c>
      <c r="C86" s="42" t="s">
        <v>321</v>
      </c>
      <c r="D86" s="17" t="s">
        <v>312</v>
      </c>
      <c r="E86" s="13">
        <v>6.9</v>
      </c>
      <c r="F86" s="13">
        <f>(E86/1.22)-(E86/1.22*30%)</f>
        <v>3.9590163934426235</v>
      </c>
      <c r="G86" s="13">
        <f>B86*F86</f>
        <v>0</v>
      </c>
      <c r="H86" s="13"/>
      <c r="I86" s="24">
        <f t="shared" si="7"/>
        <v>0</v>
      </c>
      <c r="J86" s="13"/>
    </row>
    <row r="87" spans="1:10" x14ac:dyDescent="0.3">
      <c r="A87" s="11" t="s">
        <v>158</v>
      </c>
      <c r="B87" s="11">
        <f t="shared" si="8"/>
        <v>0</v>
      </c>
      <c r="C87" s="15" t="s">
        <v>280</v>
      </c>
      <c r="D87" s="14" t="s">
        <v>13</v>
      </c>
      <c r="E87" s="13">
        <v>9.6</v>
      </c>
      <c r="F87" s="13">
        <f t="shared" si="5"/>
        <v>5.5081967213114753</v>
      </c>
      <c r="G87" s="13">
        <f t="shared" si="6"/>
        <v>0</v>
      </c>
      <c r="H87" s="13"/>
      <c r="I87" s="24">
        <f t="shared" si="7"/>
        <v>0</v>
      </c>
      <c r="J87" s="13"/>
    </row>
    <row r="88" spans="1:10" x14ac:dyDescent="0.3">
      <c r="A88" s="11" t="s">
        <v>159</v>
      </c>
      <c r="B88" s="11">
        <f t="shared" si="8"/>
        <v>0</v>
      </c>
      <c r="C88" s="15" t="s">
        <v>281</v>
      </c>
      <c r="D88" s="14" t="s">
        <v>13</v>
      </c>
      <c r="E88" s="13">
        <v>9.6</v>
      </c>
      <c r="F88" s="13">
        <f t="shared" si="5"/>
        <v>5.5081967213114753</v>
      </c>
      <c r="G88" s="13">
        <f t="shared" si="6"/>
        <v>0</v>
      </c>
      <c r="H88" s="13"/>
      <c r="I88" s="24">
        <f t="shared" si="7"/>
        <v>0</v>
      </c>
      <c r="J88" s="13"/>
    </row>
    <row r="89" spans="1:10" x14ac:dyDescent="0.3">
      <c r="A89" s="11" t="s">
        <v>160</v>
      </c>
      <c r="B89" s="11">
        <f t="shared" si="8"/>
        <v>0</v>
      </c>
      <c r="C89" s="15" t="s">
        <v>283</v>
      </c>
      <c r="D89" s="14" t="s">
        <v>13</v>
      </c>
      <c r="E89" s="13">
        <v>9.6</v>
      </c>
      <c r="F89" s="13">
        <f t="shared" si="5"/>
        <v>5.5081967213114753</v>
      </c>
      <c r="G89" s="13">
        <f t="shared" si="6"/>
        <v>0</v>
      </c>
      <c r="H89" s="13"/>
      <c r="I89" s="24">
        <f t="shared" si="7"/>
        <v>0</v>
      </c>
      <c r="J89" s="13"/>
    </row>
    <row r="90" spans="1:10" x14ac:dyDescent="0.3">
      <c r="A90" s="11" t="s">
        <v>161</v>
      </c>
      <c r="B90" s="11">
        <f t="shared" si="8"/>
        <v>0</v>
      </c>
      <c r="C90" s="15" t="s">
        <v>282</v>
      </c>
      <c r="D90" s="14" t="s">
        <v>13</v>
      </c>
      <c r="E90" s="13">
        <v>9.6</v>
      </c>
      <c r="F90" s="13">
        <f t="shared" si="5"/>
        <v>5.5081967213114753</v>
      </c>
      <c r="G90" s="13">
        <f t="shared" si="6"/>
        <v>0</v>
      </c>
      <c r="H90" s="13"/>
      <c r="I90" s="24">
        <f t="shared" si="7"/>
        <v>0</v>
      </c>
      <c r="J90" s="13"/>
    </row>
    <row r="91" spans="1:10" x14ac:dyDescent="0.3">
      <c r="A91" s="32" t="s">
        <v>284</v>
      </c>
      <c r="B91" s="11">
        <f t="shared" si="8"/>
        <v>0</v>
      </c>
      <c r="C91" s="12" t="s">
        <v>162</v>
      </c>
      <c r="D91" s="14" t="s">
        <v>13</v>
      </c>
      <c r="E91" s="13">
        <v>9.6</v>
      </c>
      <c r="F91" s="13">
        <f t="shared" si="5"/>
        <v>5.5081967213114753</v>
      </c>
      <c r="G91" s="13">
        <f t="shared" si="6"/>
        <v>0</v>
      </c>
      <c r="H91" s="13"/>
      <c r="I91" s="24">
        <f t="shared" si="7"/>
        <v>0</v>
      </c>
      <c r="J91" s="13"/>
    </row>
    <row r="92" spans="1:10" x14ac:dyDescent="0.3">
      <c r="A92" s="32" t="s">
        <v>285</v>
      </c>
      <c r="B92" s="11">
        <f t="shared" si="8"/>
        <v>0</v>
      </c>
      <c r="C92" s="12" t="s">
        <v>163</v>
      </c>
      <c r="D92" s="10" t="s">
        <v>45</v>
      </c>
      <c r="E92" s="13">
        <v>12.1</v>
      </c>
      <c r="F92" s="13">
        <f t="shared" si="5"/>
        <v>6.942622950819672</v>
      </c>
      <c r="G92" s="13">
        <f t="shared" si="6"/>
        <v>0</v>
      </c>
      <c r="H92" s="13"/>
      <c r="I92" s="24">
        <f t="shared" si="7"/>
        <v>0</v>
      </c>
      <c r="J92" s="13"/>
    </row>
    <row r="93" spans="1:10" x14ac:dyDescent="0.3">
      <c r="A93" s="32" t="s">
        <v>286</v>
      </c>
      <c r="B93" s="11">
        <f t="shared" si="8"/>
        <v>0</v>
      </c>
      <c r="C93" s="12" t="s">
        <v>164</v>
      </c>
      <c r="D93" s="14" t="s">
        <v>13</v>
      </c>
      <c r="E93" s="13">
        <v>9.6</v>
      </c>
      <c r="F93" s="13">
        <f t="shared" si="5"/>
        <v>5.5081967213114753</v>
      </c>
      <c r="G93" s="13">
        <f t="shared" si="6"/>
        <v>0</v>
      </c>
      <c r="H93" s="13"/>
      <c r="I93" s="24">
        <f t="shared" si="7"/>
        <v>0</v>
      </c>
      <c r="J93" s="13"/>
    </row>
    <row r="94" spans="1:10" x14ac:dyDescent="0.3">
      <c r="A94" s="11" t="s">
        <v>289</v>
      </c>
      <c r="B94" s="11">
        <f t="shared" si="8"/>
        <v>0</v>
      </c>
      <c r="C94" s="12" t="s">
        <v>165</v>
      </c>
      <c r="D94" s="14" t="s">
        <v>13</v>
      </c>
      <c r="E94" s="13">
        <v>9.6</v>
      </c>
      <c r="F94" s="13">
        <f t="shared" si="5"/>
        <v>5.5081967213114753</v>
      </c>
      <c r="G94" s="13">
        <f t="shared" si="6"/>
        <v>0</v>
      </c>
      <c r="H94" s="13"/>
      <c r="I94" s="24">
        <f t="shared" si="7"/>
        <v>0</v>
      </c>
      <c r="J94" s="13"/>
    </row>
    <row r="95" spans="1:10" x14ac:dyDescent="0.3">
      <c r="A95" s="11" t="s">
        <v>287</v>
      </c>
      <c r="B95" s="11">
        <f t="shared" si="8"/>
        <v>0</v>
      </c>
      <c r="C95" s="12" t="s">
        <v>166</v>
      </c>
      <c r="D95" s="14" t="s">
        <v>13</v>
      </c>
      <c r="E95" s="13">
        <v>9.6</v>
      </c>
      <c r="F95" s="13">
        <f t="shared" si="5"/>
        <v>5.5081967213114753</v>
      </c>
      <c r="G95" s="13">
        <f t="shared" si="6"/>
        <v>0</v>
      </c>
      <c r="H95" s="13"/>
      <c r="I95" s="24">
        <f t="shared" si="7"/>
        <v>0</v>
      </c>
      <c r="J95" s="13"/>
    </row>
    <row r="96" spans="1:10" x14ac:dyDescent="0.3">
      <c r="A96" s="11" t="s">
        <v>288</v>
      </c>
      <c r="B96" s="11">
        <f t="shared" si="8"/>
        <v>0</v>
      </c>
      <c r="C96" s="12" t="s">
        <v>167</v>
      </c>
      <c r="D96" s="10" t="s">
        <v>13</v>
      </c>
      <c r="E96" s="13">
        <v>9.6</v>
      </c>
      <c r="F96" s="13">
        <f t="shared" si="5"/>
        <v>5.5081967213114753</v>
      </c>
      <c r="G96" s="13">
        <f t="shared" si="6"/>
        <v>0</v>
      </c>
      <c r="H96" s="13"/>
      <c r="I96" s="24">
        <f t="shared" si="7"/>
        <v>0</v>
      </c>
      <c r="J96" s="13"/>
    </row>
    <row r="97" spans="1:10" x14ac:dyDescent="0.3">
      <c r="A97" s="11" t="s">
        <v>290</v>
      </c>
      <c r="B97" s="11">
        <f t="shared" si="8"/>
        <v>0</v>
      </c>
      <c r="C97" s="12" t="s">
        <v>168</v>
      </c>
      <c r="D97" s="14" t="s">
        <v>13</v>
      </c>
      <c r="E97" s="13">
        <v>9.6</v>
      </c>
      <c r="F97" s="13">
        <f t="shared" si="5"/>
        <v>5.5081967213114753</v>
      </c>
      <c r="G97" s="13">
        <f t="shared" si="6"/>
        <v>0</v>
      </c>
      <c r="H97" s="13"/>
      <c r="I97" s="24">
        <f t="shared" si="7"/>
        <v>0</v>
      </c>
      <c r="J97" s="13"/>
    </row>
    <row r="98" spans="1:10" x14ac:dyDescent="0.3">
      <c r="A98" s="11" t="s">
        <v>169</v>
      </c>
      <c r="B98" s="11">
        <f t="shared" si="8"/>
        <v>0</v>
      </c>
      <c r="C98" s="12" t="s">
        <v>170</v>
      </c>
      <c r="D98" s="14" t="s">
        <v>38</v>
      </c>
      <c r="E98" s="13">
        <v>16.2</v>
      </c>
      <c r="F98" s="13">
        <f t="shared" si="5"/>
        <v>9.2950819672131146</v>
      </c>
      <c r="G98" s="13">
        <f t="shared" si="6"/>
        <v>0</v>
      </c>
      <c r="H98" s="13"/>
      <c r="I98" s="24">
        <f t="shared" si="7"/>
        <v>0</v>
      </c>
      <c r="J98" s="13"/>
    </row>
    <row r="99" spans="1:10" x14ac:dyDescent="0.3">
      <c r="A99" s="11" t="s">
        <v>171</v>
      </c>
      <c r="B99" s="11">
        <f t="shared" si="8"/>
        <v>0</v>
      </c>
      <c r="C99" s="12" t="s">
        <v>172</v>
      </c>
      <c r="D99" s="14" t="s">
        <v>38</v>
      </c>
      <c r="E99" s="13">
        <v>16.2</v>
      </c>
      <c r="F99" s="13">
        <f t="shared" si="5"/>
        <v>9.2950819672131146</v>
      </c>
      <c r="G99" s="13">
        <f t="shared" si="6"/>
        <v>0</v>
      </c>
      <c r="H99" s="13"/>
      <c r="I99" s="24">
        <f t="shared" si="7"/>
        <v>0</v>
      </c>
      <c r="J99" s="13"/>
    </row>
    <row r="100" spans="1:10" x14ac:dyDescent="0.3">
      <c r="A100" s="11" t="s">
        <v>173</v>
      </c>
      <c r="B100" s="11">
        <f t="shared" si="8"/>
        <v>0</v>
      </c>
      <c r="C100" s="12" t="s">
        <v>174</v>
      </c>
      <c r="D100" s="14" t="s">
        <v>38</v>
      </c>
      <c r="E100" s="13">
        <v>16.2</v>
      </c>
      <c r="F100" s="13">
        <f t="shared" si="5"/>
        <v>9.2950819672131146</v>
      </c>
      <c r="G100" s="13">
        <f t="shared" si="6"/>
        <v>0</v>
      </c>
      <c r="H100" s="13"/>
      <c r="I100" s="24">
        <f t="shared" si="7"/>
        <v>0</v>
      </c>
      <c r="J100" s="13"/>
    </row>
    <row r="101" spans="1:10" x14ac:dyDescent="0.3">
      <c r="A101" s="11" t="s">
        <v>175</v>
      </c>
      <c r="B101" s="11">
        <f t="shared" si="8"/>
        <v>0</v>
      </c>
      <c r="C101" s="12" t="s">
        <v>176</v>
      </c>
      <c r="D101" s="14" t="s">
        <v>27</v>
      </c>
      <c r="E101" s="13">
        <v>7.9</v>
      </c>
      <c r="F101" s="13">
        <f t="shared" si="5"/>
        <v>4.5327868852459021</v>
      </c>
      <c r="G101" s="13">
        <f t="shared" si="6"/>
        <v>0</v>
      </c>
      <c r="H101" s="13"/>
      <c r="I101" s="24">
        <f t="shared" si="7"/>
        <v>0</v>
      </c>
      <c r="J101" s="13"/>
    </row>
    <row r="102" spans="1:10" x14ac:dyDescent="0.3">
      <c r="A102" s="11" t="s">
        <v>177</v>
      </c>
      <c r="B102" s="11">
        <f t="shared" si="8"/>
        <v>0</v>
      </c>
      <c r="C102" s="12" t="s">
        <v>178</v>
      </c>
      <c r="D102" s="14" t="s">
        <v>27</v>
      </c>
      <c r="E102" s="13">
        <v>7.9</v>
      </c>
      <c r="F102" s="13">
        <f t="shared" si="5"/>
        <v>4.5327868852459021</v>
      </c>
      <c r="G102" s="13">
        <f t="shared" si="6"/>
        <v>0</v>
      </c>
      <c r="H102" s="13"/>
      <c r="I102" s="24">
        <f t="shared" si="7"/>
        <v>0</v>
      </c>
      <c r="J102" s="13"/>
    </row>
    <row r="103" spans="1:10" x14ac:dyDescent="0.3">
      <c r="A103" s="11" t="s">
        <v>179</v>
      </c>
      <c r="B103" s="11">
        <f t="shared" si="8"/>
        <v>0</v>
      </c>
      <c r="C103" s="12" t="s">
        <v>180</v>
      </c>
      <c r="D103" s="14" t="s">
        <v>27</v>
      </c>
      <c r="E103" s="13">
        <v>7.9</v>
      </c>
      <c r="F103" s="13">
        <f t="shared" si="5"/>
        <v>4.5327868852459021</v>
      </c>
      <c r="G103" s="13">
        <f t="shared" si="6"/>
        <v>0</v>
      </c>
      <c r="H103" s="13"/>
      <c r="I103" s="24">
        <f t="shared" si="7"/>
        <v>0</v>
      </c>
      <c r="J103" s="13"/>
    </row>
    <row r="104" spans="1:10" x14ac:dyDescent="0.3">
      <c r="A104" s="11" t="s">
        <v>181</v>
      </c>
      <c r="B104" s="11">
        <f t="shared" si="8"/>
        <v>0</v>
      </c>
      <c r="C104" s="12" t="s">
        <v>182</v>
      </c>
      <c r="D104" s="14" t="s">
        <v>27</v>
      </c>
      <c r="E104" s="13">
        <v>7.9</v>
      </c>
      <c r="F104" s="13">
        <f t="shared" si="5"/>
        <v>4.5327868852459021</v>
      </c>
      <c r="G104" s="13">
        <f t="shared" si="6"/>
        <v>0</v>
      </c>
      <c r="H104" s="13"/>
      <c r="I104" s="24">
        <f t="shared" si="7"/>
        <v>0</v>
      </c>
      <c r="J104" s="13"/>
    </row>
    <row r="105" spans="1:10" x14ac:dyDescent="0.3">
      <c r="A105" s="11" t="s">
        <v>183</v>
      </c>
      <c r="B105" s="11">
        <f t="shared" si="8"/>
        <v>0</v>
      </c>
      <c r="C105" s="12" t="s">
        <v>184</v>
      </c>
      <c r="D105" s="14" t="s">
        <v>13</v>
      </c>
      <c r="E105" s="13">
        <v>14.5</v>
      </c>
      <c r="F105" s="13">
        <f t="shared" si="5"/>
        <v>8.3196721311475414</v>
      </c>
      <c r="G105" s="13">
        <f t="shared" si="6"/>
        <v>0</v>
      </c>
      <c r="H105" s="13"/>
      <c r="I105" s="24">
        <f t="shared" si="7"/>
        <v>0</v>
      </c>
      <c r="J105" s="13"/>
    </row>
    <row r="106" spans="1:10" x14ac:dyDescent="0.3">
      <c r="A106" s="11" t="s">
        <v>185</v>
      </c>
      <c r="B106" s="11">
        <f t="shared" si="8"/>
        <v>0</v>
      </c>
      <c r="C106" s="12" t="s">
        <v>186</v>
      </c>
      <c r="D106" s="14" t="s">
        <v>38</v>
      </c>
      <c r="E106" s="13">
        <v>12</v>
      </c>
      <c r="F106" s="13">
        <f t="shared" si="5"/>
        <v>6.8852459016393439</v>
      </c>
      <c r="G106" s="13">
        <f t="shared" si="6"/>
        <v>0</v>
      </c>
      <c r="H106" s="13"/>
      <c r="I106" s="24">
        <f t="shared" si="7"/>
        <v>0</v>
      </c>
      <c r="J106" s="13"/>
    </row>
    <row r="107" spans="1:10" x14ac:dyDescent="0.3">
      <c r="A107" s="11" t="s">
        <v>187</v>
      </c>
      <c r="B107" s="11">
        <f t="shared" si="8"/>
        <v>0</v>
      </c>
      <c r="C107" s="12" t="s">
        <v>188</v>
      </c>
      <c r="D107" s="14" t="s">
        <v>27</v>
      </c>
      <c r="E107" s="13">
        <v>14.5</v>
      </c>
      <c r="F107" s="13">
        <f t="shared" si="5"/>
        <v>8.3196721311475414</v>
      </c>
      <c r="G107" s="13">
        <f t="shared" si="6"/>
        <v>0</v>
      </c>
      <c r="H107" s="13"/>
      <c r="I107" s="24">
        <f t="shared" si="7"/>
        <v>0</v>
      </c>
      <c r="J107" s="13"/>
    </row>
    <row r="108" spans="1:10" x14ac:dyDescent="0.3">
      <c r="A108" s="11" t="s">
        <v>189</v>
      </c>
      <c r="B108" s="11">
        <f t="shared" si="8"/>
        <v>0</v>
      </c>
      <c r="C108" s="12" t="s">
        <v>190</v>
      </c>
      <c r="D108" s="14" t="s">
        <v>191</v>
      </c>
      <c r="E108" s="13">
        <v>13</v>
      </c>
      <c r="F108" s="13">
        <f t="shared" si="5"/>
        <v>7.4590163934426235</v>
      </c>
      <c r="G108" s="13">
        <f t="shared" si="6"/>
        <v>0</v>
      </c>
      <c r="H108" s="13"/>
      <c r="I108" s="24">
        <f t="shared" si="7"/>
        <v>0</v>
      </c>
      <c r="J108" s="13"/>
    </row>
    <row r="109" spans="1:10" x14ac:dyDescent="0.3">
      <c r="A109" s="11" t="s">
        <v>192</v>
      </c>
      <c r="B109" s="11">
        <f t="shared" si="8"/>
        <v>0</v>
      </c>
      <c r="C109" s="12" t="s">
        <v>193</v>
      </c>
      <c r="D109" s="14" t="s">
        <v>191</v>
      </c>
      <c r="E109" s="13">
        <v>13</v>
      </c>
      <c r="F109" s="13">
        <f t="shared" si="5"/>
        <v>7.4590163934426235</v>
      </c>
      <c r="G109" s="13">
        <f t="shared" si="6"/>
        <v>0</v>
      </c>
      <c r="H109" s="13"/>
      <c r="I109" s="24">
        <f t="shared" si="7"/>
        <v>0</v>
      </c>
      <c r="J109" s="13"/>
    </row>
    <row r="110" spans="1:10" x14ac:dyDescent="0.3">
      <c r="A110" s="11" t="s">
        <v>194</v>
      </c>
      <c r="B110" s="11">
        <f t="shared" si="8"/>
        <v>0</v>
      </c>
      <c r="C110" s="12" t="s">
        <v>195</v>
      </c>
      <c r="D110" s="14" t="s">
        <v>13</v>
      </c>
      <c r="E110" s="13">
        <v>17.5</v>
      </c>
      <c r="F110" s="13">
        <f t="shared" si="5"/>
        <v>10.040983606557379</v>
      </c>
      <c r="G110" s="13">
        <f t="shared" si="6"/>
        <v>0</v>
      </c>
      <c r="H110" s="13"/>
      <c r="I110" s="24">
        <f t="shared" si="7"/>
        <v>0</v>
      </c>
      <c r="J110" s="13"/>
    </row>
    <row r="111" spans="1:10" x14ac:dyDescent="0.3">
      <c r="A111" s="11" t="s">
        <v>196</v>
      </c>
      <c r="B111" s="11">
        <f t="shared" si="8"/>
        <v>0</v>
      </c>
      <c r="C111" s="12" t="s">
        <v>197</v>
      </c>
      <c r="D111" s="14" t="s">
        <v>13</v>
      </c>
      <c r="E111" s="13">
        <v>17.5</v>
      </c>
      <c r="F111" s="13">
        <f t="shared" si="5"/>
        <v>10.040983606557379</v>
      </c>
      <c r="G111" s="13">
        <f t="shared" si="6"/>
        <v>0</v>
      </c>
      <c r="H111" s="13"/>
      <c r="I111" s="24">
        <f t="shared" si="7"/>
        <v>0</v>
      </c>
      <c r="J111" s="13"/>
    </row>
    <row r="112" spans="1:10" x14ac:dyDescent="0.3">
      <c r="A112" s="11" t="s">
        <v>198</v>
      </c>
      <c r="B112" s="11">
        <f t="shared" si="8"/>
        <v>0</v>
      </c>
      <c r="C112" s="12" t="s">
        <v>199</v>
      </c>
      <c r="D112" s="14" t="s">
        <v>13</v>
      </c>
      <c r="E112" s="13">
        <v>17.5</v>
      </c>
      <c r="F112" s="13">
        <f t="shared" si="5"/>
        <v>10.040983606557379</v>
      </c>
      <c r="G112" s="13">
        <f t="shared" si="6"/>
        <v>0</v>
      </c>
      <c r="H112" s="13"/>
      <c r="I112" s="24">
        <f t="shared" si="7"/>
        <v>0</v>
      </c>
      <c r="J112" s="13"/>
    </row>
    <row r="113" spans="1:10" x14ac:dyDescent="0.3">
      <c r="A113" s="11" t="s">
        <v>200</v>
      </c>
      <c r="B113" s="11">
        <f t="shared" si="8"/>
        <v>0</v>
      </c>
      <c r="C113" s="12" t="s">
        <v>201</v>
      </c>
      <c r="D113" s="14" t="s">
        <v>13</v>
      </c>
      <c r="E113" s="13">
        <v>17.5</v>
      </c>
      <c r="F113" s="13">
        <f t="shared" si="5"/>
        <v>10.040983606557379</v>
      </c>
      <c r="G113" s="13">
        <f t="shared" si="6"/>
        <v>0</v>
      </c>
      <c r="H113" s="13"/>
      <c r="I113" s="24">
        <f t="shared" si="7"/>
        <v>0</v>
      </c>
      <c r="J113" s="13"/>
    </row>
    <row r="114" spans="1:10" x14ac:dyDescent="0.3">
      <c r="A114" s="11" t="s">
        <v>202</v>
      </c>
      <c r="B114" s="11">
        <f t="shared" si="8"/>
        <v>0</v>
      </c>
      <c r="C114" s="12" t="s">
        <v>203</v>
      </c>
      <c r="D114" s="10" t="s">
        <v>204</v>
      </c>
      <c r="E114" s="13">
        <v>7.7</v>
      </c>
      <c r="F114" s="13">
        <f t="shared" si="5"/>
        <v>4.4180327868852469</v>
      </c>
      <c r="G114" s="13">
        <f t="shared" si="6"/>
        <v>0</v>
      </c>
      <c r="H114" s="13"/>
      <c r="I114" s="24">
        <f t="shared" si="7"/>
        <v>0</v>
      </c>
      <c r="J114" s="13"/>
    </row>
    <row r="115" spans="1:10" s="21" customFormat="1" x14ac:dyDescent="0.3">
      <c r="A115" s="11" t="s">
        <v>206</v>
      </c>
      <c r="B115" s="11">
        <f t="shared" si="8"/>
        <v>0</v>
      </c>
      <c r="C115" s="12" t="s">
        <v>205</v>
      </c>
      <c r="D115" s="14" t="s">
        <v>89</v>
      </c>
      <c r="E115" s="13">
        <v>8.3000000000000007</v>
      </c>
      <c r="F115" s="13">
        <f t="shared" si="5"/>
        <v>4.7622950819672134</v>
      </c>
      <c r="G115" s="13">
        <f t="shared" si="6"/>
        <v>0</v>
      </c>
      <c r="H115" s="13"/>
      <c r="I115" s="24">
        <f t="shared" si="7"/>
        <v>0</v>
      </c>
      <c r="J115" s="13"/>
    </row>
    <row r="116" spans="1:10" x14ac:dyDescent="0.3">
      <c r="A116" s="11" t="s">
        <v>207</v>
      </c>
      <c r="B116" s="11">
        <f t="shared" si="8"/>
        <v>0</v>
      </c>
      <c r="C116" s="12" t="s">
        <v>208</v>
      </c>
      <c r="D116" s="10" t="s">
        <v>27</v>
      </c>
      <c r="E116" s="13">
        <v>8.5</v>
      </c>
      <c r="F116" s="13">
        <f t="shared" si="5"/>
        <v>4.8770491803278695</v>
      </c>
      <c r="G116" s="13">
        <f t="shared" si="6"/>
        <v>0</v>
      </c>
      <c r="H116" s="13"/>
      <c r="I116" s="24">
        <f t="shared" si="7"/>
        <v>0</v>
      </c>
      <c r="J116" s="13"/>
    </row>
    <row r="117" spans="1:10" x14ac:dyDescent="0.3">
      <c r="A117" s="11" t="s">
        <v>209</v>
      </c>
      <c r="B117" s="11">
        <f t="shared" si="8"/>
        <v>0</v>
      </c>
      <c r="C117" s="12" t="s">
        <v>210</v>
      </c>
      <c r="D117" s="10" t="s">
        <v>20</v>
      </c>
      <c r="E117" s="13">
        <v>7</v>
      </c>
      <c r="F117" s="13">
        <f t="shared" si="5"/>
        <v>4.0163934426229506</v>
      </c>
      <c r="G117" s="13">
        <f t="shared" si="6"/>
        <v>0</v>
      </c>
      <c r="H117" s="13"/>
      <c r="I117" s="24">
        <f t="shared" si="7"/>
        <v>0</v>
      </c>
      <c r="J117" s="13"/>
    </row>
    <row r="118" spans="1:10" x14ac:dyDescent="0.3">
      <c r="A118" s="11" t="s">
        <v>211</v>
      </c>
      <c r="B118" s="11">
        <f t="shared" si="8"/>
        <v>0</v>
      </c>
      <c r="C118" s="12" t="s">
        <v>212</v>
      </c>
      <c r="D118" s="10" t="s">
        <v>27</v>
      </c>
      <c r="E118" s="13">
        <v>7</v>
      </c>
      <c r="F118" s="13">
        <f t="shared" si="5"/>
        <v>4.0163934426229506</v>
      </c>
      <c r="G118" s="13">
        <f t="shared" si="6"/>
        <v>0</v>
      </c>
      <c r="H118" s="13"/>
      <c r="I118" s="24">
        <f t="shared" si="7"/>
        <v>0</v>
      </c>
      <c r="J118" s="13"/>
    </row>
    <row r="119" spans="1:10" x14ac:dyDescent="0.3">
      <c r="A119" s="11" t="s">
        <v>292</v>
      </c>
      <c r="B119" s="11">
        <f t="shared" si="8"/>
        <v>0</v>
      </c>
      <c r="C119" s="12" t="s">
        <v>213</v>
      </c>
      <c r="D119" s="10" t="s">
        <v>20</v>
      </c>
      <c r="E119" s="13">
        <v>7.3</v>
      </c>
      <c r="F119" s="13">
        <f t="shared" si="5"/>
        <v>4.1885245901639347</v>
      </c>
      <c r="G119" s="13">
        <f t="shared" si="6"/>
        <v>0</v>
      </c>
      <c r="H119" s="13"/>
      <c r="I119" s="24">
        <f t="shared" si="7"/>
        <v>0</v>
      </c>
      <c r="J119" s="13"/>
    </row>
    <row r="120" spans="1:10" x14ac:dyDescent="0.3">
      <c r="A120" s="11" t="s">
        <v>214</v>
      </c>
      <c r="B120" s="11">
        <f t="shared" si="8"/>
        <v>0</v>
      </c>
      <c r="C120" s="12" t="s">
        <v>215</v>
      </c>
      <c r="D120" s="10" t="s">
        <v>20</v>
      </c>
      <c r="E120" s="13">
        <v>7</v>
      </c>
      <c r="F120" s="13">
        <f t="shared" si="5"/>
        <v>4.0163934426229506</v>
      </c>
      <c r="G120" s="13">
        <f t="shared" si="6"/>
        <v>0</v>
      </c>
      <c r="H120" s="13"/>
      <c r="I120" s="24">
        <f t="shared" si="7"/>
        <v>0</v>
      </c>
      <c r="J120" s="13"/>
    </row>
    <row r="121" spans="1:10" x14ac:dyDescent="0.3">
      <c r="A121" s="11" t="s">
        <v>216</v>
      </c>
      <c r="B121" s="11">
        <f t="shared" si="8"/>
        <v>0</v>
      </c>
      <c r="C121" s="12" t="s">
        <v>217</v>
      </c>
      <c r="D121" s="14" t="s">
        <v>20</v>
      </c>
      <c r="E121" s="13">
        <v>7</v>
      </c>
      <c r="F121" s="13">
        <f t="shared" si="5"/>
        <v>4.0163934426229506</v>
      </c>
      <c r="G121" s="13">
        <f t="shared" si="6"/>
        <v>0</v>
      </c>
      <c r="H121" s="13"/>
      <c r="I121" s="24">
        <f t="shared" si="7"/>
        <v>0</v>
      </c>
      <c r="J121" s="13"/>
    </row>
    <row r="122" spans="1:10" x14ac:dyDescent="0.3">
      <c r="A122" s="11" t="s">
        <v>218</v>
      </c>
      <c r="B122" s="11">
        <f t="shared" si="8"/>
        <v>0</v>
      </c>
      <c r="C122" s="12" t="s">
        <v>219</v>
      </c>
      <c r="D122" s="14" t="s">
        <v>38</v>
      </c>
      <c r="E122" s="13">
        <v>20.3</v>
      </c>
      <c r="F122" s="13">
        <f t="shared" si="5"/>
        <v>11.647540983606557</v>
      </c>
      <c r="G122" s="13">
        <f t="shared" si="6"/>
        <v>0</v>
      </c>
      <c r="H122" s="13"/>
      <c r="I122" s="24">
        <f t="shared" si="7"/>
        <v>0</v>
      </c>
      <c r="J122" s="13"/>
    </row>
    <row r="123" spans="1:10" x14ac:dyDescent="0.3">
      <c r="A123" s="11" t="s">
        <v>220</v>
      </c>
      <c r="B123" s="11">
        <f t="shared" si="8"/>
        <v>0</v>
      </c>
      <c r="C123" s="12" t="s">
        <v>221</v>
      </c>
      <c r="D123" s="14" t="s">
        <v>20</v>
      </c>
      <c r="E123" s="13">
        <v>11.3</v>
      </c>
      <c r="F123" s="13">
        <f t="shared" si="5"/>
        <v>6.4836065573770494</v>
      </c>
      <c r="G123" s="13">
        <f t="shared" si="6"/>
        <v>0</v>
      </c>
      <c r="H123" s="13"/>
      <c r="I123" s="24">
        <f t="shared" si="7"/>
        <v>0</v>
      </c>
      <c r="J123" s="13"/>
    </row>
    <row r="124" spans="1:10" x14ac:dyDescent="0.3">
      <c r="A124" s="11" t="s">
        <v>222</v>
      </c>
      <c r="B124" s="11">
        <f t="shared" si="8"/>
        <v>0</v>
      </c>
      <c r="C124" s="12" t="s">
        <v>223</v>
      </c>
      <c r="D124" s="14" t="s">
        <v>89</v>
      </c>
      <c r="E124" s="13">
        <v>14</v>
      </c>
      <c r="F124" s="13">
        <f t="shared" si="5"/>
        <v>8.0327868852459012</v>
      </c>
      <c r="G124" s="13">
        <f t="shared" si="6"/>
        <v>0</v>
      </c>
      <c r="H124" s="13"/>
      <c r="I124" s="24">
        <f t="shared" si="7"/>
        <v>0</v>
      </c>
      <c r="J124" s="13"/>
    </row>
    <row r="125" spans="1:10" x14ac:dyDescent="0.3">
      <c r="A125" s="11" t="s">
        <v>224</v>
      </c>
      <c r="B125" s="11">
        <f t="shared" si="8"/>
        <v>0</v>
      </c>
      <c r="C125" s="12" t="s">
        <v>225</v>
      </c>
      <c r="D125" s="14" t="s">
        <v>38</v>
      </c>
      <c r="E125" s="13">
        <v>16.5</v>
      </c>
      <c r="F125" s="13">
        <f t="shared" si="5"/>
        <v>9.4672131147540988</v>
      </c>
      <c r="G125" s="13">
        <f t="shared" si="6"/>
        <v>0</v>
      </c>
      <c r="H125" s="13"/>
      <c r="I125" s="24">
        <f t="shared" si="7"/>
        <v>0</v>
      </c>
      <c r="J125" s="13"/>
    </row>
    <row r="126" spans="1:10" x14ac:dyDescent="0.3">
      <c r="A126" s="11"/>
      <c r="B126" s="11">
        <f t="shared" si="8"/>
        <v>0</v>
      </c>
      <c r="C126" s="16" t="s">
        <v>226</v>
      </c>
      <c r="D126" s="17"/>
      <c r="E126" s="18"/>
      <c r="F126" s="13"/>
      <c r="G126" s="13"/>
      <c r="H126" s="13"/>
      <c r="I126" s="25"/>
      <c r="J126" s="13"/>
    </row>
    <row r="127" spans="1:10" x14ac:dyDescent="0.3">
      <c r="A127" s="11" t="s">
        <v>227</v>
      </c>
      <c r="B127" s="11">
        <f t="shared" si="8"/>
        <v>0</v>
      </c>
      <c r="C127" s="12" t="s">
        <v>228</v>
      </c>
      <c r="D127" s="14" t="s">
        <v>229</v>
      </c>
      <c r="E127" s="13">
        <v>17.3</v>
      </c>
      <c r="F127" s="13">
        <f t="shared" si="5"/>
        <v>9.9262295081967231</v>
      </c>
      <c r="G127" s="13">
        <f>B127*F127</f>
        <v>0</v>
      </c>
      <c r="H127" s="13"/>
      <c r="I127" s="24">
        <f>G127*22% +(G127)</f>
        <v>0</v>
      </c>
      <c r="J127" s="13"/>
    </row>
    <row r="128" spans="1:10" x14ac:dyDescent="0.3">
      <c r="A128" s="11" t="s">
        <v>230</v>
      </c>
      <c r="B128" s="11">
        <f t="shared" si="8"/>
        <v>0</v>
      </c>
      <c r="C128" s="12" t="s">
        <v>231</v>
      </c>
      <c r="D128" s="14" t="s">
        <v>232</v>
      </c>
      <c r="E128" s="13">
        <v>18.899999999999999</v>
      </c>
      <c r="F128" s="13">
        <f>(E128/1.1)-(E128/1.1*30%)</f>
        <v>12.027272727272727</v>
      </c>
      <c r="G128" s="13"/>
      <c r="H128" s="13">
        <f t="shared" ref="H128" si="9">F128*B128</f>
        <v>0</v>
      </c>
      <c r="I128" s="24">
        <f>H128*10% +(H128)</f>
        <v>0</v>
      </c>
      <c r="J128" s="13"/>
    </row>
    <row r="129" spans="1:10" x14ac:dyDescent="0.3">
      <c r="A129" s="11" t="s">
        <v>233</v>
      </c>
      <c r="B129" s="11">
        <f t="shared" si="8"/>
        <v>0</v>
      </c>
      <c r="C129" s="12" t="s">
        <v>295</v>
      </c>
      <c r="D129" s="14" t="s">
        <v>27</v>
      </c>
      <c r="E129" s="13">
        <v>19.2</v>
      </c>
      <c r="F129" s="13">
        <f t="shared" si="5"/>
        <v>11.016393442622951</v>
      </c>
      <c r="G129" s="13">
        <f t="shared" si="6"/>
        <v>0</v>
      </c>
      <c r="H129" s="13"/>
      <c r="I129" s="24">
        <f>G129*22% +(G129)</f>
        <v>0</v>
      </c>
      <c r="J129" s="13"/>
    </row>
    <row r="130" spans="1:10" x14ac:dyDescent="0.3">
      <c r="A130" s="11" t="s">
        <v>234</v>
      </c>
      <c r="B130" s="11">
        <f t="shared" si="8"/>
        <v>0</v>
      </c>
      <c r="C130" s="12" t="s">
        <v>296</v>
      </c>
      <c r="D130" s="14" t="s">
        <v>27</v>
      </c>
      <c r="E130" s="13">
        <v>16.5</v>
      </c>
      <c r="F130" s="13">
        <f t="shared" si="5"/>
        <v>9.4672131147540988</v>
      </c>
      <c r="G130" s="13">
        <f t="shared" si="6"/>
        <v>0</v>
      </c>
      <c r="H130" s="13"/>
      <c r="I130" s="24">
        <f>G130*22% +(G130)</f>
        <v>0</v>
      </c>
      <c r="J130" s="13"/>
    </row>
    <row r="131" spans="1:10" x14ac:dyDescent="0.3">
      <c r="A131" s="11" t="s">
        <v>235</v>
      </c>
      <c r="B131" s="11">
        <f t="shared" si="8"/>
        <v>0</v>
      </c>
      <c r="C131" s="12" t="s">
        <v>297</v>
      </c>
      <c r="D131" s="14" t="s">
        <v>38</v>
      </c>
      <c r="E131" s="13">
        <v>14.9</v>
      </c>
      <c r="F131" s="13">
        <f t="shared" ref="F131:F149" si="10">(E131/1.22)-(E131/1.22*30%)</f>
        <v>8.5491803278688536</v>
      </c>
      <c r="G131" s="13">
        <f t="shared" ref="G131:G149" si="11">B131*F131</f>
        <v>0</v>
      </c>
      <c r="H131" s="13"/>
      <c r="I131" s="24">
        <f>G131*22% +(G131)</f>
        <v>0</v>
      </c>
      <c r="J131" s="13"/>
    </row>
    <row r="132" spans="1:10" x14ac:dyDescent="0.3">
      <c r="A132" s="11" t="s">
        <v>236</v>
      </c>
      <c r="B132" s="11">
        <f t="shared" si="8"/>
        <v>0</v>
      </c>
      <c r="C132" s="12" t="s">
        <v>237</v>
      </c>
      <c r="D132" s="14" t="s">
        <v>229</v>
      </c>
      <c r="E132" s="13">
        <v>16.5</v>
      </c>
      <c r="F132" s="13">
        <f t="shared" si="10"/>
        <v>9.4672131147540988</v>
      </c>
      <c r="G132" s="13">
        <f>B132*F132</f>
        <v>0</v>
      </c>
      <c r="H132" s="13"/>
      <c r="I132" s="24">
        <f>G132*22% +(G132)</f>
        <v>0</v>
      </c>
      <c r="J132" s="13"/>
    </row>
    <row r="133" spans="1:10" x14ac:dyDescent="0.3">
      <c r="A133" s="11" t="s">
        <v>238</v>
      </c>
      <c r="B133" s="11">
        <f t="shared" si="8"/>
        <v>0</v>
      </c>
      <c r="C133" s="12" t="s">
        <v>239</v>
      </c>
      <c r="D133" s="14" t="s">
        <v>240</v>
      </c>
      <c r="E133" s="13">
        <v>21.5</v>
      </c>
      <c r="F133" s="13">
        <f>(E133/1.1)-(E133/1.1*30%)</f>
        <v>13.68181818181818</v>
      </c>
      <c r="G133" s="13"/>
      <c r="H133" s="13">
        <f t="shared" ref="H133:H134" si="12">F133*B133</f>
        <v>0</v>
      </c>
      <c r="I133" s="24">
        <f>G133*10% +(G133)</f>
        <v>0</v>
      </c>
      <c r="J133" s="13"/>
    </row>
    <row r="134" spans="1:10" x14ac:dyDescent="0.3">
      <c r="A134" s="11" t="s">
        <v>241</v>
      </c>
      <c r="B134" s="11">
        <f t="shared" si="8"/>
        <v>0</v>
      </c>
      <c r="C134" s="12" t="s">
        <v>242</v>
      </c>
      <c r="D134" s="14" t="s">
        <v>243</v>
      </c>
      <c r="E134" s="13">
        <v>9.9</v>
      </c>
      <c r="F134" s="13">
        <f>(E134/1.1)-(E134/1.1*30%)</f>
        <v>6.3000000000000007</v>
      </c>
      <c r="G134" s="13"/>
      <c r="H134" s="13">
        <f t="shared" si="12"/>
        <v>0</v>
      </c>
      <c r="I134" s="24">
        <f>H134*10% +(H134)</f>
        <v>0</v>
      </c>
      <c r="J134" s="13"/>
    </row>
    <row r="135" spans="1:10" x14ac:dyDescent="0.3">
      <c r="A135" s="11" t="s">
        <v>244</v>
      </c>
      <c r="B135" s="11">
        <f t="shared" si="8"/>
        <v>0</v>
      </c>
      <c r="C135" s="12" t="s">
        <v>245</v>
      </c>
      <c r="D135" s="14" t="s">
        <v>246</v>
      </c>
      <c r="E135" s="13">
        <v>24.9</v>
      </c>
      <c r="F135" s="13">
        <f>(E135/1.1)-(E135/1.1*30%)</f>
        <v>15.845454545454544</v>
      </c>
      <c r="G135" s="13"/>
      <c r="H135" s="13">
        <f>F135*B135</f>
        <v>0</v>
      </c>
      <c r="I135" s="24">
        <f>H135*10% +(H135)</f>
        <v>0</v>
      </c>
      <c r="J135" s="13"/>
    </row>
    <row r="136" spans="1:10" x14ac:dyDescent="0.3">
      <c r="A136" s="11"/>
      <c r="B136" s="11">
        <f t="shared" si="8"/>
        <v>0</v>
      </c>
      <c r="C136" s="16" t="s">
        <v>247</v>
      </c>
      <c r="D136" s="17"/>
      <c r="E136" s="18"/>
      <c r="F136" s="13"/>
      <c r="G136" s="13"/>
      <c r="H136" s="13"/>
      <c r="I136" s="25">
        <f t="shared" ref="I136:I149" si="13">G136*22% +(G136)</f>
        <v>0</v>
      </c>
      <c r="J136" s="13"/>
    </row>
    <row r="137" spans="1:10" x14ac:dyDescent="0.3">
      <c r="A137" s="11" t="s">
        <v>293</v>
      </c>
      <c r="B137" s="11">
        <f t="shared" ref="B137:B150" si="14">SUM(K137:AC137)</f>
        <v>0</v>
      </c>
      <c r="C137" s="12" t="s">
        <v>248</v>
      </c>
      <c r="D137" s="14" t="s">
        <v>249</v>
      </c>
      <c r="E137" s="13">
        <v>9.4</v>
      </c>
      <c r="F137" s="13">
        <f t="shared" si="10"/>
        <v>5.3934426229508201</v>
      </c>
      <c r="G137" s="13">
        <f t="shared" si="11"/>
        <v>0</v>
      </c>
      <c r="H137" s="13"/>
      <c r="I137" s="24">
        <f t="shared" si="13"/>
        <v>0</v>
      </c>
      <c r="J137" s="13"/>
    </row>
    <row r="138" spans="1:10" x14ac:dyDescent="0.3">
      <c r="A138" s="11" t="s">
        <v>250</v>
      </c>
      <c r="B138" s="11">
        <f t="shared" si="14"/>
        <v>0</v>
      </c>
      <c r="C138" s="12" t="s">
        <v>251</v>
      </c>
      <c r="D138" s="14" t="s">
        <v>252</v>
      </c>
      <c r="E138" s="13">
        <v>14.9</v>
      </c>
      <c r="F138" s="13">
        <f t="shared" si="10"/>
        <v>8.5491803278688536</v>
      </c>
      <c r="G138" s="13">
        <f t="shared" si="11"/>
        <v>0</v>
      </c>
      <c r="H138" s="13"/>
      <c r="I138" s="24">
        <f t="shared" si="13"/>
        <v>0</v>
      </c>
      <c r="J138" s="13"/>
    </row>
    <row r="139" spans="1:10" x14ac:dyDescent="0.3">
      <c r="A139" s="11"/>
      <c r="B139" s="11">
        <f t="shared" si="14"/>
        <v>0</v>
      </c>
      <c r="C139" s="16" t="s">
        <v>253</v>
      </c>
      <c r="D139" s="17"/>
      <c r="E139" s="18"/>
      <c r="F139" s="13"/>
      <c r="G139" s="13"/>
      <c r="H139" s="13"/>
      <c r="I139" s="25">
        <f t="shared" si="13"/>
        <v>0</v>
      </c>
      <c r="J139" s="13"/>
    </row>
    <row r="140" spans="1:10" x14ac:dyDescent="0.3">
      <c r="A140" s="11" t="s">
        <v>254</v>
      </c>
      <c r="B140" s="11">
        <f t="shared" si="14"/>
        <v>0</v>
      </c>
      <c r="C140" s="19" t="s">
        <v>255</v>
      </c>
      <c r="D140" s="17" t="s">
        <v>256</v>
      </c>
      <c r="E140" s="13">
        <v>5.0999999999999996</v>
      </c>
      <c r="F140" s="13">
        <f t="shared" si="10"/>
        <v>2.9262295081967213</v>
      </c>
      <c r="G140" s="13">
        <f t="shared" si="11"/>
        <v>0</v>
      </c>
      <c r="H140" s="13"/>
      <c r="I140" s="24">
        <f t="shared" si="13"/>
        <v>0</v>
      </c>
      <c r="J140" s="13"/>
    </row>
    <row r="141" spans="1:10" x14ac:dyDescent="0.3">
      <c r="A141" s="11" t="s">
        <v>257</v>
      </c>
      <c r="B141" s="11">
        <f t="shared" si="14"/>
        <v>0</v>
      </c>
      <c r="C141" s="19" t="s">
        <v>255</v>
      </c>
      <c r="D141" s="17" t="s">
        <v>229</v>
      </c>
      <c r="E141" s="13">
        <v>10</v>
      </c>
      <c r="F141" s="13">
        <f t="shared" si="10"/>
        <v>5.7377049180327866</v>
      </c>
      <c r="G141" s="13">
        <f t="shared" si="11"/>
        <v>0</v>
      </c>
      <c r="H141" s="13"/>
      <c r="I141" s="24">
        <f t="shared" si="13"/>
        <v>0</v>
      </c>
      <c r="J141" s="13"/>
    </row>
    <row r="142" spans="1:10" x14ac:dyDescent="0.3">
      <c r="A142" s="11" t="s">
        <v>258</v>
      </c>
      <c r="B142" s="11">
        <f t="shared" si="14"/>
        <v>0</v>
      </c>
      <c r="C142" s="12" t="s">
        <v>291</v>
      </c>
      <c r="D142" s="14" t="s">
        <v>42</v>
      </c>
      <c r="E142" s="13">
        <v>9.1</v>
      </c>
      <c r="F142" s="13">
        <f t="shared" si="10"/>
        <v>5.221311475409836</v>
      </c>
      <c r="G142" s="13">
        <f t="shared" si="11"/>
        <v>0</v>
      </c>
      <c r="H142" s="13"/>
      <c r="I142" s="24">
        <f t="shared" si="13"/>
        <v>0</v>
      </c>
      <c r="J142" s="13"/>
    </row>
    <row r="143" spans="1:10" x14ac:dyDescent="0.3">
      <c r="A143" s="11" t="s">
        <v>259</v>
      </c>
      <c r="B143" s="11">
        <f t="shared" si="14"/>
        <v>0</v>
      </c>
      <c r="C143" s="12" t="s">
        <v>260</v>
      </c>
      <c r="D143" s="14" t="s">
        <v>261</v>
      </c>
      <c r="E143" s="13">
        <v>14</v>
      </c>
      <c r="F143" s="13">
        <f t="shared" si="10"/>
        <v>8.0327868852459012</v>
      </c>
      <c r="G143" s="13">
        <f t="shared" si="11"/>
        <v>0</v>
      </c>
      <c r="H143" s="13"/>
      <c r="I143" s="24">
        <f t="shared" si="13"/>
        <v>0</v>
      </c>
      <c r="J143" s="13"/>
    </row>
    <row r="144" spans="1:10" x14ac:dyDescent="0.3">
      <c r="A144" s="32" t="s">
        <v>310</v>
      </c>
      <c r="B144" s="11">
        <f t="shared" si="14"/>
        <v>0</v>
      </c>
      <c r="C144" s="12" t="s">
        <v>298</v>
      </c>
      <c r="D144" s="14" t="s">
        <v>38</v>
      </c>
      <c r="E144" s="13">
        <v>19.100000000000001</v>
      </c>
      <c r="F144" s="13">
        <f t="shared" si="10"/>
        <v>10.959016393442624</v>
      </c>
      <c r="G144" s="13">
        <f t="shared" si="11"/>
        <v>0</v>
      </c>
      <c r="H144" s="13"/>
      <c r="I144" s="24">
        <f t="shared" si="13"/>
        <v>0</v>
      </c>
      <c r="J144" s="13"/>
    </row>
    <row r="145" spans="1:27" x14ac:dyDescent="0.3">
      <c r="A145" s="11" t="s">
        <v>262</v>
      </c>
      <c r="B145" s="11">
        <f t="shared" si="14"/>
        <v>0</v>
      </c>
      <c r="C145" s="12" t="s">
        <v>299</v>
      </c>
      <c r="D145" s="14" t="s">
        <v>42</v>
      </c>
      <c r="E145" s="13">
        <v>10.9</v>
      </c>
      <c r="F145" s="13">
        <f t="shared" si="10"/>
        <v>6.254098360655739</v>
      </c>
      <c r="G145" s="13">
        <f t="shared" si="11"/>
        <v>0</v>
      </c>
      <c r="H145" s="13"/>
      <c r="I145" s="24">
        <f t="shared" si="13"/>
        <v>0</v>
      </c>
      <c r="J145" s="13"/>
    </row>
    <row r="146" spans="1:27" x14ac:dyDescent="0.3">
      <c r="A146" s="11" t="s">
        <v>263</v>
      </c>
      <c r="B146" s="11">
        <f t="shared" si="14"/>
        <v>0</v>
      </c>
      <c r="C146" s="12" t="s">
        <v>300</v>
      </c>
      <c r="D146" s="14" t="s">
        <v>42</v>
      </c>
      <c r="E146" s="13">
        <v>10.9</v>
      </c>
      <c r="F146" s="13">
        <f t="shared" si="10"/>
        <v>6.254098360655739</v>
      </c>
      <c r="G146" s="13">
        <f t="shared" si="11"/>
        <v>0</v>
      </c>
      <c r="H146" s="13"/>
      <c r="I146" s="24">
        <f t="shared" si="13"/>
        <v>0</v>
      </c>
      <c r="J146" s="13"/>
    </row>
    <row r="147" spans="1:27" x14ac:dyDescent="0.3">
      <c r="A147" s="11" t="s">
        <v>264</v>
      </c>
      <c r="B147" s="11">
        <f t="shared" si="14"/>
        <v>0</v>
      </c>
      <c r="C147" s="12" t="s">
        <v>301</v>
      </c>
      <c r="D147" s="14" t="s">
        <v>42</v>
      </c>
      <c r="E147" s="13">
        <v>10.9</v>
      </c>
      <c r="F147" s="13">
        <f t="shared" si="10"/>
        <v>6.254098360655739</v>
      </c>
      <c r="G147" s="13">
        <f t="shared" si="11"/>
        <v>0</v>
      </c>
      <c r="H147" s="13"/>
      <c r="I147" s="24">
        <f t="shared" si="13"/>
        <v>0</v>
      </c>
      <c r="J147" s="13"/>
    </row>
    <row r="148" spans="1:27" x14ac:dyDescent="0.3">
      <c r="A148" s="11" t="s">
        <v>265</v>
      </c>
      <c r="B148" s="11">
        <f t="shared" si="14"/>
        <v>0</v>
      </c>
      <c r="C148" s="12" t="s">
        <v>302</v>
      </c>
      <c r="D148" s="14" t="s">
        <v>89</v>
      </c>
      <c r="E148" s="13">
        <v>11.9</v>
      </c>
      <c r="F148" s="13">
        <f t="shared" si="10"/>
        <v>6.8278688524590176</v>
      </c>
      <c r="G148" s="13">
        <f t="shared" si="11"/>
        <v>0</v>
      </c>
      <c r="H148" s="13"/>
      <c r="I148" s="24">
        <f t="shared" si="13"/>
        <v>0</v>
      </c>
      <c r="J148" s="13"/>
    </row>
    <row r="149" spans="1:27" x14ac:dyDescent="0.3">
      <c r="A149" s="11" t="s">
        <v>266</v>
      </c>
      <c r="B149" s="11">
        <f t="shared" si="14"/>
        <v>0</v>
      </c>
      <c r="C149" s="12" t="s">
        <v>267</v>
      </c>
      <c r="D149" s="14" t="s">
        <v>13</v>
      </c>
      <c r="E149" s="13">
        <v>20.5</v>
      </c>
      <c r="F149" s="13">
        <f t="shared" si="10"/>
        <v>11.762295081967213</v>
      </c>
      <c r="G149" s="13">
        <f t="shared" si="11"/>
        <v>0</v>
      </c>
      <c r="H149" s="13"/>
      <c r="I149" s="24">
        <f t="shared" si="13"/>
        <v>0</v>
      </c>
      <c r="J149" s="13"/>
    </row>
    <row r="150" spans="1:27" x14ac:dyDescent="0.3">
      <c r="B150" s="20">
        <f t="shared" si="14"/>
        <v>0</v>
      </c>
    </row>
    <row r="151" spans="1:27" x14ac:dyDescent="0.3">
      <c r="B151" s="28">
        <f>SUM(B3:B150)</f>
        <v>0</v>
      </c>
      <c r="D151" s="22" t="s">
        <v>269</v>
      </c>
      <c r="G151" s="27">
        <f>SUM(G3:G150)</f>
        <v>0</v>
      </c>
      <c r="H151" s="27">
        <f>SUM(H3:H150)</f>
        <v>0</v>
      </c>
      <c r="I151" s="27">
        <f>SUM(I3:I150)</f>
        <v>0</v>
      </c>
      <c r="K151" s="22">
        <f>SUM(K3:K150)</f>
        <v>0</v>
      </c>
      <c r="L151" s="22">
        <f t="shared" ref="L151:AA151" si="15">SUM(L3:L150)</f>
        <v>0</v>
      </c>
      <c r="M151" s="22">
        <f t="shared" si="15"/>
        <v>0</v>
      </c>
      <c r="N151" s="22">
        <f t="shared" si="15"/>
        <v>0</v>
      </c>
      <c r="O151" s="22">
        <f t="shared" si="15"/>
        <v>0</v>
      </c>
      <c r="P151" s="22">
        <f t="shared" si="15"/>
        <v>0</v>
      </c>
      <c r="Q151" s="22">
        <f t="shared" si="15"/>
        <v>0</v>
      </c>
      <c r="R151" s="22">
        <f t="shared" si="15"/>
        <v>0</v>
      </c>
      <c r="S151" s="22">
        <f t="shared" si="15"/>
        <v>0</v>
      </c>
      <c r="T151" s="22">
        <f t="shared" si="15"/>
        <v>0</v>
      </c>
      <c r="U151" s="22">
        <f t="shared" si="15"/>
        <v>0</v>
      </c>
      <c r="V151" s="22">
        <f t="shared" si="15"/>
        <v>0</v>
      </c>
      <c r="W151" s="22">
        <f t="shared" si="15"/>
        <v>0</v>
      </c>
      <c r="X151" s="22">
        <f t="shared" si="15"/>
        <v>0</v>
      </c>
      <c r="Y151" s="22">
        <f t="shared" si="15"/>
        <v>0</v>
      </c>
      <c r="Z151" s="22">
        <f t="shared" si="15"/>
        <v>0</v>
      </c>
      <c r="AA151" s="22">
        <f t="shared" si="15"/>
        <v>0</v>
      </c>
    </row>
    <row r="152" spans="1:27" x14ac:dyDescent="0.3">
      <c r="D152" t="s">
        <v>270</v>
      </c>
      <c r="G152" s="29">
        <f>G151*0.22</f>
        <v>0</v>
      </c>
      <c r="H152" s="29">
        <f>H151*0.1</f>
        <v>0</v>
      </c>
    </row>
    <row r="153" spans="1:27" x14ac:dyDescent="0.3">
      <c r="G153" s="30"/>
      <c r="H153" s="30"/>
    </row>
    <row r="154" spans="1:27" x14ac:dyDescent="0.3">
      <c r="G154" s="31">
        <f>SUM(G151:G152)</f>
        <v>0</v>
      </c>
      <c r="H154" s="31">
        <f>SUM(H151:H152)</f>
        <v>0</v>
      </c>
    </row>
    <row r="156" spans="1:27" x14ac:dyDescent="0.3">
      <c r="D156" t="s">
        <v>268</v>
      </c>
      <c r="G156" s="34">
        <f>+G154+H154</f>
        <v>0</v>
      </c>
    </row>
    <row r="159" spans="1:27" x14ac:dyDescent="0.3">
      <c r="G159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TOTALE GAS</vt:lpstr>
    </vt:vector>
  </TitlesOfParts>
  <Company>Weleda 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Baruffi</dc:creator>
  <cp:lastModifiedBy>Monica Bizzo</cp:lastModifiedBy>
  <dcterms:created xsi:type="dcterms:W3CDTF">2021-02-23T10:26:02Z</dcterms:created>
  <dcterms:modified xsi:type="dcterms:W3CDTF">2022-04-08T14:55:10Z</dcterms:modified>
</cp:coreProperties>
</file>